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510" tabRatio="841" activeTab="0"/>
  </bookViews>
  <sheets>
    <sheet name="3.1a, 3.1b" sheetId="1" r:id="rId1"/>
    <sheet name="3.2" sheetId="2" r:id="rId2"/>
    <sheet name="3.3a" sheetId="3" r:id="rId3"/>
    <sheet name="3.3b,3.3c" sheetId="4" r:id="rId4"/>
    <sheet name="3.4a" sheetId="5" r:id="rId5"/>
    <sheet name="3.4b" sheetId="6" r:id="rId6"/>
    <sheet name="3.4c" sheetId="7" r:id="rId7"/>
    <sheet name="3.5a" sheetId="8" r:id="rId8"/>
    <sheet name="3.5b" sheetId="9" r:id="rId9"/>
    <sheet name="3.5c" sheetId="10" r:id="rId10"/>
    <sheet name="3.6a" sheetId="11" r:id="rId11"/>
    <sheet name="3.6b" sheetId="12" r:id="rId12"/>
    <sheet name="3.6c" sheetId="13" r:id="rId13"/>
    <sheet name="3.7" sheetId="14" r:id="rId14"/>
    <sheet name="3.8a" sheetId="15" r:id="rId15"/>
    <sheet name="3.8b" sheetId="16" r:id="rId16"/>
    <sheet name="3.8c" sheetId="17" r:id="rId17"/>
    <sheet name="3.9,3.10" sheetId="18" r:id="rId18"/>
    <sheet name="3.11a" sheetId="19" r:id="rId19"/>
    <sheet name="3.11b" sheetId="20" r:id="rId20"/>
  </sheets>
  <definedNames/>
  <calcPr fullCalcOnLoad="1"/>
</workbook>
</file>

<file path=xl/sharedStrings.xml><?xml version="1.0" encoding="utf-8"?>
<sst xmlns="http://schemas.openxmlformats.org/spreadsheetml/2006/main" count="964" uniqueCount="237">
  <si>
    <t>Termin</t>
  </si>
  <si>
    <t>Maximalt studiemedelsbelopp, kr</t>
  </si>
  <si>
    <t>Studiebidragets
andel av totala 
beloppet i %</t>
  </si>
  <si>
    <t>Studiebidrag</t>
  </si>
  <si>
    <t>Totalt</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</si>
  <si>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</si>
  <si>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</si>
  <si>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</si>
  <si>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</si>
  <si>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</si>
  <si>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</si>
  <si>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</si>
  <si>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</si>
  <si>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</si>
  <si>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</si>
  <si>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</si>
  <si>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</si>
  <si>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</si>
  <si>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</si>
  <si>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</si>
  <si>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Special-
pedagogisk
examen/
påbyggnad</t>
  </si>
  <si>
    <t>Stockholm</t>
  </si>
  <si>
    <t>Hela riket</t>
  </si>
  <si>
    <t>Folkhögskola</t>
  </si>
  <si>
    <t>Komvux</t>
  </si>
  <si>
    <t>År</t>
  </si>
  <si>
    <t>Gymnasieskola</t>
  </si>
  <si>
    <t>KY-utbildning</t>
  </si>
  <si>
    <t>Övriga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</si>
  <si>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</si>
  <si>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</si>
  <si>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</si>
  <si>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</si>
  <si>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</si>
  <si>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</si>
  <si>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</si>
  <si>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</si>
  <si>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</si>
  <si>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</si>
  <si>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</si>
  <si>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</si>
  <si>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</si>
  <si>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</si>
  <si>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</si>
  <si>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</si>
  <si>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</si>
  <si>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</si>
  <si>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</si>
  <si>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</si>
  <si>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</si>
  <si>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</si>
  <si>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 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</si>
  <si>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</si>
  <si>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</si>
  <si>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</si>
  <si>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</si>
  <si>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</si>
  <si>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</si>
  <si>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</si>
  <si>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</si>
  <si>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</si>
  <si>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</si>
  <si>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</si>
  <si>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</si>
  <si>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</si>
  <si>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</si>
  <si>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</si>
  <si>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</si>
  <si>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</si>
  <si>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</si>
  <si>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</si>
  <si>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</si>
  <si>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</si>
  <si>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</si>
  <si>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</si>
  <si>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</si>
  <si>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</si>
  <si>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</si>
  <si>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</si>
  <si>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</si>
  <si>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</si>
  <si>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</si>
  <si>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</si>
  <si>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</si>
  <si>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3                Studiemedel</t>
  </si>
  <si>
    <t>Kön/bidragsnivå</t>
  </si>
  <si>
    <t>Grundlån</t>
  </si>
  <si>
    <t>Merkostnadslån</t>
  </si>
  <si>
    <t>Tilläggslån</t>
  </si>
  <si>
    <t>Gymnasie-
nivå</t>
  </si>
  <si>
    <t>Grundskole-
nivå</t>
  </si>
  <si>
    <t xml:space="preserve">Totalt
</t>
  </si>
  <si>
    <t xml:space="preserve">
Komvux/
Folkhög-
skola
</t>
  </si>
  <si>
    <t xml:space="preserve">Folkhög-
skola
</t>
  </si>
  <si>
    <t>Eftergym-
nasial nivå</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</si>
  <si>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</si>
  <si>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</si>
  <si>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</si>
  <si>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</si>
  <si>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</si>
  <si>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</si>
  <si>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</si>
  <si>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</si>
  <si>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</si>
  <si>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</si>
  <si>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 xml:space="preserve">                  Financial student aid</t>
  </si>
  <si>
    <t>Utbetalda belopp, mnkr</t>
  </si>
  <si>
    <t>Kompletterande utbildning</t>
  </si>
  <si>
    <t>Antal kvinnor</t>
  </si>
  <si>
    <t>Antal män</t>
  </si>
  <si>
    <t>Generell bidragsnivå</t>
  </si>
  <si>
    <t>Högre bidragsnivå</t>
  </si>
  <si>
    <t>Andra halvåret</t>
  </si>
  <si>
    <t>Första halvåret</t>
  </si>
  <si>
    <t>Första och andra halvåret</t>
  </si>
  <si>
    <t>kr</t>
  </si>
  <si>
    <t>Efter-
gymnasial nivå</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</si>
  <si>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</si>
  <si>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</si>
  <si>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</si>
  <si>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</si>
  <si>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</si>
  <si>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</si>
  <si>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</si>
  <si>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Tabell 3.1b    Prisbasbelopp samt maximalt studiemedelsbelopp för studieperiod 
                       om 20 veckor med högre studiebidrag</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</si>
  <si>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</si>
  <si>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</si>
  <si>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</si>
  <si>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</si>
  <si>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</si>
  <si>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</si>
  <si>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</si>
  <si>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</si>
  <si>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</si>
  <si>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 xml:space="preserve">Ålder
2007-12-31
</t>
  </si>
  <si>
    <t>Höstterminen 2007</t>
  </si>
  <si>
    <t>Vårterminen 2008</t>
  </si>
  <si>
    <t>Ålder 2007-12-31</t>
  </si>
  <si>
    <t xml:space="preserve">Ålder 2007-12-31
</t>
  </si>
  <si>
    <t>längsta tid gr-nivå</t>
  </si>
  <si>
    <t>"</t>
  </si>
  <si>
    <r>
      <t>Prisbasbelopp</t>
    </r>
    <r>
      <rPr>
        <vertAlign val="superscript"/>
        <sz val="8.5"/>
        <rFont val="Arial"/>
        <family val="2"/>
      </rPr>
      <t xml:space="preserve">1
</t>
    </r>
    <r>
      <rPr>
        <sz val="8.5"/>
        <rFont val="Arial"/>
        <family val="2"/>
      </rPr>
      <t xml:space="preserve">kr
</t>
    </r>
  </si>
  <si>
    <r>
      <t>Studielån</t>
    </r>
    <r>
      <rPr>
        <vertAlign val="superscript"/>
        <sz val="8.5"/>
        <rFont val="Arial"/>
        <family val="2"/>
      </rPr>
      <t>2</t>
    </r>
  </si>
  <si>
    <r>
      <t xml:space="preserve">
Prisbasbelopp</t>
    </r>
    <r>
      <rPr>
        <vertAlign val="superscript"/>
        <sz val="8.5"/>
        <rFont val="Arial"/>
        <family val="2"/>
      </rPr>
      <t>1</t>
    </r>
    <r>
      <rPr>
        <sz val="8.5"/>
        <rFont val="Arial"/>
        <family val="2"/>
      </rPr>
      <t xml:space="preserve"> 
kr</t>
    </r>
  </si>
  <si>
    <t>1   Beräkningen av studiemedel grundas på prisbasbeloppet enligt lagen om allmän försäkring.
2   Avser grundlån. Under vissa omständigheter är det dessutom möjligt att få merkostnadslån 
     samt sedan det andra halvåret 2001 tilläggslån.</t>
  </si>
  <si>
    <t xml:space="preserve">1   Beräkningen av studiemedel grundas på prisbasbeloppet enligt lagen om allmän försäkring.
2   Avser grundlån. Under vissa omständigheter är det dessutom möjligt att få merkostnadslån 
      samt sedan det andra halvåret 2001 tilläggslån. </t>
  </si>
  <si>
    <r>
      <t>Totalt</t>
    </r>
    <r>
      <rPr>
        <b/>
        <vertAlign val="superscript"/>
        <sz val="8.5"/>
        <rFont val="Arial"/>
        <family val="2"/>
      </rPr>
      <t>2</t>
    </r>
  </si>
  <si>
    <t xml:space="preserve">1   Exklusive utlandsutbildningar.
2   Nettoräknat antal. Studerande som har läst med olika bidragsnivåer under tidsperioden har räknats endast en gång. </t>
  </si>
  <si>
    <r>
      <t>Totalt</t>
    </r>
    <r>
      <rPr>
        <b/>
        <vertAlign val="superscript"/>
        <sz val="8"/>
        <rFont val="Arial"/>
        <family val="2"/>
      </rPr>
      <t>3</t>
    </r>
  </si>
  <si>
    <t>Universitet och högskola</t>
  </si>
  <si>
    <r>
      <t>Övriga</t>
    </r>
    <r>
      <rPr>
        <vertAlign val="superscript"/>
        <sz val="8.5"/>
        <rFont val="Arial"/>
        <family val="2"/>
      </rPr>
      <t>3</t>
    </r>
    <r>
      <rPr>
        <sz val="8.5"/>
        <rFont val="Arial"/>
        <family val="2"/>
      </rPr>
      <t xml:space="preserve">
</t>
    </r>
  </si>
  <si>
    <t>1   Exklusive utlandsutbildningar.
2   Inklusive vissa gymnasiala utbildningar med annan huvudman än kommun och landsting samt basåret vid högskola eller universitet. 
3   Andra eftergymnasiala utbildningar än högskoleutbildningar.</t>
  </si>
  <si>
    <r>
      <t xml:space="preserve">
Övriga</t>
    </r>
    <r>
      <rPr>
        <vertAlign val="superscript"/>
        <sz val="8.5"/>
        <rFont val="Arial"/>
        <family val="2"/>
      </rPr>
      <t xml:space="preserve">3
</t>
    </r>
    <r>
      <rPr>
        <sz val="8.5"/>
        <rFont val="Arial"/>
        <family val="2"/>
      </rPr>
      <t xml:space="preserve">
</t>
    </r>
  </si>
  <si>
    <t>1   Exklusive utlandsutbildningar.
2   Inklusive vissa gymnasiala utbildningar med annan huvudman än kommun och landsting samt basåret vid högskola eller universitet.
3   Andra eftergymnasiala utbildningar än högskoleutbildningar.</t>
  </si>
  <si>
    <t>55–</t>
  </si>
  <si>
    <t>20–24</t>
  </si>
  <si>
    <t>25–29</t>
  </si>
  <si>
    <t>30–34</t>
  </si>
  <si>
    <t>35–39</t>
  </si>
  <si>
    <t>40–44</t>
  </si>
  <si>
    <t>45–49</t>
  </si>
  <si>
    <t>50–54</t>
  </si>
  <si>
    <r>
      <t>00</t>
    </r>
    <r>
      <rPr>
        <sz val="8.5"/>
        <rFont val="Arial"/>
        <family val="2"/>
      </rPr>
      <t>–19</t>
    </r>
  </si>
  <si>
    <r>
      <t>20–24</t>
    </r>
    <r>
      <rPr>
        <vertAlign val="superscript"/>
        <sz val="8.5"/>
        <rFont val="Arial"/>
        <family val="2"/>
      </rPr>
      <t>2</t>
    </r>
  </si>
  <si>
    <t>1   Exklusive utlandsstuderande.
2   Redovisningen gäller de beslut om reducering som görs utifrån den inkomst som 
      den studerande har uppgivit. Det är de uppgifter som ligger till grund vid prövning och utbetalning. 
      Den efterkontroll som görs mot Skatteverkets taxeringsregister finns inte med i tabellen.</t>
  </si>
  <si>
    <t>1   Exklusive utlandsstuderande.
2   Redovisningen gäller de beslut om reducering som görs utifrån den inkomst som 
     den studerande har uppgivit. Det är de uppgifter som ligger till grund vid prövning och utbetalning. 
     Den efterkontroll som görs mot Skatteverkets taxeringsregister finns inte med i tabellen.</t>
  </si>
  <si>
    <r>
      <t>Totalt antal som 
fått avslag</t>
    </r>
    <r>
      <rPr>
        <b/>
        <vertAlign val="superscript"/>
        <sz val="8.5"/>
        <rFont val="Arial"/>
        <family val="2"/>
      </rPr>
      <t>4</t>
    </r>
  </si>
  <si>
    <r>
      <t>varav med följande 
avslagsmotivering</t>
    </r>
    <r>
      <rPr>
        <vertAlign val="superscript"/>
        <sz val="8.5"/>
        <rFont val="Arial"/>
        <family val="2"/>
      </rPr>
      <t>5, 6</t>
    </r>
  </si>
  <si>
    <t>Örebro län</t>
  </si>
  <si>
    <t>1   Avser län där den studerande är folkbokförd.
2   Inklusive vissa gymnasiala utbildningar med annan huvudman än kommun eller landsting samt basåret 
     vid högskola och universitet.</t>
  </si>
  <si>
    <r>
      <t>Gymnasienivå</t>
    </r>
    <r>
      <rPr>
        <vertAlign val="superscript"/>
        <sz val="8.5"/>
        <rFont val="Arial"/>
        <family val="2"/>
      </rPr>
      <t>2</t>
    </r>
  </si>
  <si>
    <t>1   Avser län där den studerande är folkbokförd.
2   Inklusive vissa gymnasiala utbildningar med annan huvudman än kommun eller landsting 
     samt basåret vid högskola och universitet.</t>
  </si>
  <si>
    <t>1   Avser län där den studerande är folkbokförd.
2   Inklusive vissa gymnasiala utbildningar med annan huvudman än kommun eller landsting.</t>
  </si>
  <si>
    <t>1   Exklusive utlandsutbildningar.</t>
  </si>
  <si>
    <r>
      <t>00</t>
    </r>
    <r>
      <rPr>
        <sz val="8"/>
        <rFont val="Arial"/>
        <family val="2"/>
      </rPr>
      <t>–19</t>
    </r>
  </si>
  <si>
    <t xml:space="preserve">50– </t>
  </si>
  <si>
    <r>
      <t>0</t>
    </r>
    <r>
      <rPr>
        <sz val="8.5"/>
        <rFont val="Arial"/>
        <family val="2"/>
      </rPr>
      <t>0–</t>
    </r>
    <r>
      <rPr>
        <sz val="8.5"/>
        <rFont val="Arial"/>
        <family val="2"/>
      </rPr>
      <t xml:space="preserve">4 </t>
    </r>
  </si>
  <si>
    <r>
      <t>0</t>
    </r>
    <r>
      <rPr>
        <sz val="8.5"/>
        <rFont val="Arial"/>
        <family val="2"/>
      </rPr>
      <t>5–</t>
    </r>
    <r>
      <rPr>
        <sz val="8.5"/>
        <rFont val="Arial"/>
        <family val="2"/>
      </rPr>
      <t>9</t>
    </r>
  </si>
  <si>
    <t>10–14</t>
  </si>
  <si>
    <t>15–18</t>
  </si>
  <si>
    <r>
      <t>Totalt</t>
    </r>
    <r>
      <rPr>
        <b/>
        <vertAlign val="superscript"/>
        <sz val="8"/>
        <rFont val="Arial"/>
        <family val="2"/>
      </rPr>
      <t>2</t>
    </r>
  </si>
  <si>
    <t xml:space="preserve">1   Exklusive utlandsutbildningar.
2   Nettoräknat antal. Studerande som har läst på olika nivåer under tidsperioden 
     har räknats endast en gång. </t>
  </si>
  <si>
    <t xml:space="preserve">Tabell 3.1a    Prisbasbelopp samt maximalt studiemedelsbelopp för studieperiod
                     om 20 veckor med generellt studiebidrag </t>
  </si>
  <si>
    <t xml:space="preserve">                       Number of students receiving financial student aid and total expenditure,
                       by sex, level of grant and type of aid, 2007/08 </t>
  </si>
  <si>
    <t xml:space="preserve">                       Number of students receiving basic grant, by sex, type of aid, type of school and level 
                       of education, 2007/08</t>
  </si>
  <si>
    <t xml:space="preserve">                        Number of students receiving financial student aid, by sex, 
                        type of aid, type of school and level of education, 2007/08</t>
  </si>
  <si>
    <t xml:space="preserve">                       Number of students receiving financial student aid and students receiving only the 
                       grant element of student aid, by study tempo, sex and level of education, 2007/08</t>
  </si>
  <si>
    <t xml:space="preserve">                      Number of students receiving higher grant, by sex, type of aid, type of school and 
                      level of education, 2007/08 </t>
  </si>
  <si>
    <t xml:space="preserve">                       Number of students receiving basic grant and students receiving only the grant element 
                       of student aid, by study tempo, sex and level of education, 2007/08</t>
  </si>
  <si>
    <t xml:space="preserve">                       Number of students receiving higher grant and students receiving only the grant 
                       element of student aid, by study tempo, sex and level of education, 2007/08</t>
  </si>
  <si>
    <t xml:space="preserve">                       Relative share of students receiving financial student aid, by age, sex, level 
                       of education and type of school, per cent, 2007/08 </t>
  </si>
  <si>
    <t xml:space="preserve">                       Relative share of students receiving basic grant, by age, sex, level of education 
                       and type of school, per cent, 2007/08 </t>
  </si>
  <si>
    <t xml:space="preserve">                       Relative share of students per age-group receiving higher grant, by age, sex, level of 
                       education and type of school, per cent, 2007/08</t>
  </si>
  <si>
    <t xml:space="preserve">                       Number of students receiving reduced financial student aid 
                       due to reported income, by level of education, study tempo 
                       and sex, 2007/08</t>
  </si>
  <si>
    <t xml:space="preserve">                       Number of students, with the basic grant, receiving reduced 
                       financial student aid due to reported income, by level of 
                       education, study tempo and sex, 2007/08</t>
  </si>
  <si>
    <t xml:space="preserve">                       Number of students, with the higher grant, receiving reduced 
                       financial student aid due to reported income, by level of education, 
                       study tempo and sex, 2007/08</t>
  </si>
  <si>
    <t xml:space="preserve">                     Number of students with rejected applications for financial student aid, by level of 
                     education, type of school, sex and grounds given for rejection, 2007/08</t>
  </si>
  <si>
    <t xml:space="preserve">                       Number of students receiving financial student aid for studies at compulsory 
                       school level and at upper secondary school level, by sex and county, 2007/08</t>
  </si>
  <si>
    <t xml:space="preserve">                       Number of students receiving basic grant for studies at compulsory school level 
                       and at upper secondary school level, by sex and county, 2007/08</t>
  </si>
  <si>
    <t xml:space="preserve">                       Number of students receiving higher grant at compulsory school level and at upper 
                       secondary school level, by sex and county, 2007/08</t>
  </si>
  <si>
    <t xml:space="preserve">                        Number of students receiving financial student aid and extra 
                        child allowance, by sex and age, 2007/08</t>
  </si>
  <si>
    <r>
      <t xml:space="preserve">                         Number of children with parents who receive financial student aid</t>
    </r>
    <r>
      <rPr>
        <sz val="10"/>
        <rFont val="Arial"/>
        <family val="2"/>
      </rPr>
      <t xml:space="preserve"> 
                         </t>
    </r>
    <r>
      <rPr>
        <sz val="10"/>
        <rFont val="Arial"/>
        <family val="0"/>
      </rPr>
      <t>and extra child allowance, by sex and age, 2007/08</t>
    </r>
  </si>
  <si>
    <t xml:space="preserve">                          Number of students receiving financial student aid and 
                          extra child allowance, by sex, level of education and 
                          number of children, 2007/08</t>
  </si>
  <si>
    <t xml:space="preserve">                          Disbursed amount of extra child allowance, by sex, level of 
                          education and number of children, SEK million, 2007/08 </t>
  </si>
  <si>
    <r>
      <t>Tabell 3.2     Antal studerande som fått studiemedel samt utbetalda belopp, fördelat på kön, 
                     bidragsnivå och typ av studiestöd, 2007/08</t>
    </r>
    <r>
      <rPr>
        <b/>
        <vertAlign val="superscript"/>
        <sz val="10"/>
        <rFont val="Arial"/>
        <family val="2"/>
      </rPr>
      <t>1</t>
    </r>
  </si>
  <si>
    <r>
      <t>Tabell 3.3a     Antal studerande som fått studiemedel, fördelat på kön, typ av studiestöd, 
                        skolform och utbildningsnivå, 2007/08</t>
    </r>
    <r>
      <rPr>
        <b/>
        <vertAlign val="superscript"/>
        <sz val="10"/>
        <rFont val="Arial"/>
        <family val="2"/>
      </rPr>
      <t>1, 2</t>
    </r>
  </si>
  <si>
    <r>
      <t>Tabell 3.3c    Antal studerande som fått studiemedel med högre bidraget, fördelat 
                     på kön, typ av studiestöd, skolform och utbildningsnivå, 2007/08</t>
    </r>
    <r>
      <rPr>
        <b/>
        <vertAlign val="superscript"/>
        <sz val="10"/>
        <rFont val="Arial"/>
        <family val="2"/>
      </rPr>
      <t>1</t>
    </r>
  </si>
  <si>
    <r>
      <t>Tabell 3.3b    Antal studerande som fått studiemedel med generellt bidrag, fördelat på 
                       kön, typ av studiestöd, skolform och utbildningsnivå, 2007/08</t>
    </r>
    <r>
      <rPr>
        <b/>
        <vertAlign val="superscript"/>
        <sz val="10"/>
        <rFont val="Arial"/>
        <family val="2"/>
      </rPr>
      <t>1, 2</t>
    </r>
  </si>
  <si>
    <r>
      <t>Tabell 3.4a    Antal studerande som fått studiemedel samt studerande med enbart 
                      studiebidrag, fördelat på studietakt, kön och utbildningsnivå, 2007/08</t>
    </r>
    <r>
      <rPr>
        <b/>
        <vertAlign val="superscript"/>
        <sz val="10"/>
        <rFont val="Arial"/>
        <family val="2"/>
      </rPr>
      <t>1</t>
    </r>
    <r>
      <rPr>
        <b/>
        <sz val="10"/>
        <rFont val="Arial"/>
        <family val="2"/>
      </rPr>
      <t xml:space="preserve">  </t>
    </r>
  </si>
  <si>
    <t>Varav med enbart 
studiebidrag</t>
  </si>
  <si>
    <r>
      <t>Tabell 3.4b    Antal studerande som fått studiemedel med generellt bidrag samt 
                      studerande som fått enbart studiebidrag, fördelat på studietakt, kön 
                      och utbildningsnivå, 2007/08</t>
    </r>
    <r>
      <rPr>
        <b/>
        <vertAlign val="superscript"/>
        <sz val="10"/>
        <rFont val="Arial"/>
        <family val="2"/>
      </rPr>
      <t>1</t>
    </r>
    <r>
      <rPr>
        <b/>
        <sz val="10"/>
        <rFont val="Arial"/>
        <family val="2"/>
      </rPr>
      <t xml:space="preserve">  </t>
    </r>
  </si>
  <si>
    <r>
      <t>Tabell 3.5a    Andel studerande per åldersgrupp som fått studiemedel, fördelat på ålder, kön, 
                      utbildningsnivå och skolform, procent, 2007/08</t>
    </r>
    <r>
      <rPr>
        <b/>
        <vertAlign val="superscript"/>
        <sz val="10"/>
        <rFont val="Arial"/>
        <family val="2"/>
      </rPr>
      <t>1</t>
    </r>
    <r>
      <rPr>
        <b/>
        <sz val="10"/>
        <rFont val="Arial"/>
        <family val="2"/>
      </rPr>
      <t xml:space="preserve"> </t>
    </r>
  </si>
  <si>
    <r>
      <t>Tabell 3.5b    Andel studerande per åldersgrupp som fått studiemedel med generellt bidrag, 
                      fördelat på ålder, kön, utbildningsnivå och skolform, procent, 2007/08</t>
    </r>
    <r>
      <rPr>
        <b/>
        <vertAlign val="superscript"/>
        <sz val="10"/>
        <rFont val="Arial"/>
        <family val="2"/>
      </rPr>
      <t xml:space="preserve">  </t>
    </r>
  </si>
  <si>
    <t xml:space="preserve">Tabell 3.5c    Andel studerande per åldersgrupp som fått studiemedel med högre bidraget, 
                      fördelat på ålder, kön, utbildningsnivå och skolform, procent, 2007/08 </t>
  </si>
  <si>
    <r>
      <t>Tabell 3.6a    Antal studerande som fått reducerade studiemedel  
                      på grund av meddelad inkomst, fördelat på utbild-
                      ningsnivå, studietakt och kön, 2007/08</t>
    </r>
    <r>
      <rPr>
        <b/>
        <vertAlign val="superscript"/>
        <sz val="10"/>
        <rFont val="Arial"/>
        <family val="2"/>
      </rPr>
      <t>1, 2</t>
    </r>
    <r>
      <rPr>
        <b/>
        <sz val="10"/>
        <rFont val="Arial"/>
        <family val="2"/>
      </rPr>
      <t xml:space="preserve"> </t>
    </r>
  </si>
  <si>
    <r>
      <t>Tabell 3.6b    Antal studerande, med generellt bidrag, som fått reducerade
                      studiemedel på grund av meddelad inkomst, fördelat på 
                      utbildningsnivå, studietakt och kön, 2007/08</t>
    </r>
    <r>
      <rPr>
        <b/>
        <vertAlign val="superscript"/>
        <sz val="10"/>
        <rFont val="Arial"/>
        <family val="2"/>
      </rPr>
      <t xml:space="preserve">1, 2 </t>
    </r>
  </si>
  <si>
    <r>
      <t>Tabell 3.6c    Antal studerande, med högre bidraget, som fått reducerade 
                      studiemedel på grund av meddelad inkomst, fördelat på 
                      utbildningsnivå, studietakt och kön, 2007/08</t>
    </r>
    <r>
      <rPr>
        <b/>
        <vertAlign val="superscript"/>
        <sz val="10"/>
        <rFont val="Arial"/>
        <family val="2"/>
      </rPr>
      <t>1, 2, 3</t>
    </r>
    <r>
      <rPr>
        <b/>
        <sz val="10"/>
        <rFont val="Arial"/>
        <family val="2"/>
      </rPr>
      <t xml:space="preserve">  </t>
    </r>
  </si>
  <si>
    <r>
      <t>Tabell 3.7    Antal personer som fått avslag på ansökan om studiemedel, fördelat på 
                    utbildningsnivå, skolform, kön och avslagsgrund, 2007/08</t>
    </r>
    <r>
      <rPr>
        <b/>
        <vertAlign val="superscript"/>
        <sz val="10"/>
        <rFont val="Arial"/>
        <family val="2"/>
      </rPr>
      <t>1</t>
    </r>
    <r>
      <rPr>
        <b/>
        <sz val="10"/>
        <rFont val="Arial"/>
        <family val="2"/>
      </rPr>
      <t xml:space="preserve">  </t>
    </r>
  </si>
  <si>
    <r>
      <t>Tabell 3.8a    Antal studerande som fått studiemedel för studier på grundskole- 
                      och gymnasienivå, fördelat på kön och län</t>
    </r>
    <r>
      <rPr>
        <b/>
        <vertAlign val="superscript"/>
        <sz val="10"/>
        <rFont val="Arial"/>
        <family val="2"/>
      </rPr>
      <t>1</t>
    </r>
    <r>
      <rPr>
        <b/>
        <sz val="10"/>
        <rFont val="Arial"/>
        <family val="2"/>
      </rPr>
      <t>, 2007/08</t>
    </r>
  </si>
  <si>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2007/08</t>
    </r>
  </si>
  <si>
    <r>
      <t>Tabell 3.8c    Antal studerande som fått studiemedel med högre bidraget, för studier 
                      på grundskole- och gymnasienivå, fördelat på kön och län</t>
    </r>
    <r>
      <rPr>
        <b/>
        <vertAlign val="superscript"/>
        <sz val="10"/>
        <rFont val="Arial"/>
        <family val="2"/>
      </rPr>
      <t>1</t>
    </r>
    <r>
      <rPr>
        <b/>
        <sz val="10"/>
        <rFont val="Arial"/>
        <family val="2"/>
      </rPr>
      <t>, 2007/08</t>
    </r>
  </si>
  <si>
    <r>
      <t>Tabell 3.9       Antal studerande med studiemedel som fått tilläggsbidrag, 
                       fördelat på kön och ålder, läsåret 2007/08</t>
    </r>
    <r>
      <rPr>
        <b/>
        <vertAlign val="superscript"/>
        <sz val="10"/>
        <rFont val="Arial"/>
        <family val="2"/>
      </rPr>
      <t>1</t>
    </r>
  </si>
  <si>
    <r>
      <t>Tabell 3.10      Antal barn, vars föräldrar fått studiemedel och tilläggsbidrag, 
                        fördelat på kön och ålder, läsåret 2007/08</t>
    </r>
    <r>
      <rPr>
        <b/>
        <vertAlign val="superscript"/>
        <sz val="10"/>
        <rFont val="Arial"/>
        <family val="2"/>
      </rPr>
      <t>1</t>
    </r>
  </si>
  <si>
    <r>
      <t>Tabell 3.11a     Antal studerande med studiemedel som fått tilläggsbidrag, 
                         fördelat på kön, utbildningsnivå och antal barn, 
                         2007/08</t>
    </r>
    <r>
      <rPr>
        <b/>
        <vertAlign val="superscript"/>
        <sz val="10"/>
        <rFont val="Arial"/>
        <family val="2"/>
      </rPr>
      <t>1</t>
    </r>
  </si>
  <si>
    <r>
      <t>Tabell 3.11b     Utbetalda belopp i tilläggsbidrag, fördelat på kön, 
                         utbildningsnivå och antal barn, mnkr, 2007/08</t>
    </r>
    <r>
      <rPr>
        <b/>
        <vertAlign val="superscript"/>
        <sz val="10"/>
        <rFont val="Arial"/>
        <family val="2"/>
      </rPr>
      <t>1</t>
    </r>
  </si>
  <si>
    <t xml:space="preserve">1   Exklusive utlandsutbildningar. 
2   Tabellen har sekretessgranskats, vilket innebär att enskilda celler med antal mindre än 3 har ersatts med " och att summeringar 
     har justerats.
3   Nettoräknat antal. Studerande som har läst på olika utbildningsnivåer under läsåret har räknats endast en gång. </t>
  </si>
  <si>
    <t>1   Exklusive utlandsutbildningar. 
2   Tabellen har sekretessgranskats, vilket innebär att enskilda celler med antal mindre än 3 har ersatts med " och att summeringar 
     har justerats.</t>
  </si>
  <si>
    <t xml:space="preserve">1   Tabellen har sekretessgranskats, vilket innebär att enskilda celler med antal mindre än 3 har ersatts med " och att summeringar 
     har justerats. </t>
  </si>
  <si>
    <t>1   Inklusive vissa gymnasiala utbildningar med annan huvudman än kommun och landsting. 
2   Tabellen har sekretessgranskats, vilket innebär att enskilda celler med antal färre än 3 har ersatts med " och att summeringar 
     har justerats.</t>
  </si>
  <si>
    <r>
      <t>Tabell 3.4c    Antal studerande som fått studiemedel med högre bidraget 
                      samt studerande som fått enbart studiebidrag, fördelat på 
                      studietakt, kön och utbildningsnivå, 2007/08</t>
    </r>
    <r>
      <rPr>
        <b/>
        <vertAlign val="superscript"/>
        <sz val="10"/>
        <rFont val="Arial"/>
        <family val="2"/>
      </rPr>
      <t>2</t>
    </r>
    <r>
      <rPr>
        <b/>
        <sz val="10"/>
        <rFont val="Arial"/>
        <family val="2"/>
      </rPr>
      <t xml:space="preserve"> </t>
    </r>
  </si>
  <si>
    <t>1   Exklusive utlandsstuderande.
2   Redovisningen gäller de beslut om reducering som görs utifrån den inkomst som 
     den studerande har uppgivit. Det är de uppgifter som ligger till grund vid prövning och utbetalning. 
     Den efterkontroll som görs mot Skatteverkets taxeringsregister finns inte med i tabellen.
3   Tabellen har sekretessgranskats, vilket innebär att enskilda celler med antal mindre än 3 har 
     ersatts med " och att summeringar har justerats.</t>
  </si>
  <si>
    <r>
      <t xml:space="preserve">
Gymnasie-
skola 
m.m.</t>
    </r>
    <r>
      <rPr>
        <vertAlign val="superscript"/>
        <sz val="8.5"/>
        <rFont val="Arial"/>
        <family val="2"/>
      </rPr>
      <t>2</t>
    </r>
    <r>
      <rPr>
        <sz val="8.5"/>
        <rFont val="Arial"/>
        <family val="2"/>
      </rPr>
      <t xml:space="preserve">
</t>
    </r>
  </si>
  <si>
    <r>
      <t>Gymnasie-
skola
m.m.</t>
    </r>
    <r>
      <rPr>
        <vertAlign val="superscript"/>
        <sz val="8.5"/>
        <rFont val="Arial"/>
        <family val="2"/>
      </rPr>
      <t>1</t>
    </r>
    <r>
      <rPr>
        <sz val="8.5"/>
        <rFont val="Arial"/>
        <family val="2"/>
      </rPr>
      <t xml:space="preserve">
</t>
    </r>
  </si>
  <si>
    <t>1   Inklusive vissa gymnasiala utbildningar med annan huvudman än kommun och landsting.                                                                                                                                                                                                                                                                                           2   Den åldersfördelning som redovisas avser åldern vid årets slut 2007. Studiemedel med det högre bidraget 
      kan beviljas tidigast från och med ingången av det kalenderår den studerande fyller 25 år.
      I åldersintervallet 20–24 år återfinns personer som fyllde 25 år under 2008 och som påbörjade 
      sina studier under det första halvåret 2008.</t>
  </si>
  <si>
    <r>
      <t>Gymnasie-
skola
m.m.</t>
    </r>
    <r>
      <rPr>
        <vertAlign val="superscript"/>
        <sz val="8.5"/>
        <rFont val="Arial"/>
        <family val="2"/>
      </rPr>
      <t>2</t>
    </r>
    <r>
      <rPr>
        <sz val="8.5"/>
        <rFont val="Arial"/>
        <family val="2"/>
      </rPr>
      <t xml:space="preserve">
</t>
    </r>
  </si>
  <si>
    <r>
      <t>studieresultat</t>
    </r>
    <r>
      <rPr>
        <vertAlign val="superscript"/>
        <sz val="8.5"/>
        <rFont val="Arial"/>
        <family val="2"/>
      </rPr>
      <t>7</t>
    </r>
  </si>
  <si>
    <t>1   Exklusive utlandsutbildningar.                                                                                                                                                                                                                                    
2   Inklusive vissa gymnasiala utbildningar med annan huvudman än kommun och landsting samt basåret vid högskola eller universitet.
3   Andra eftergymnasiala utbildningar än högskoleutbildningar.                                                                                                                                                                                       4   Redovisningen omfattar de avslagsbeslut där utbildningsnivån är känd.
5   En ansökan kan avslås på flera grunder. Här redovisas några av de vanligaste orsakerna till avslag. 
6   Tabellen har sekretessgranskats, vilket innebär att enskilda celler med antal mindre än 3 har ersatts med " och att summeringar 
     har justerats.
7   Uppgifterna för avslag på grund av studieresultat är korrigerade 2012-06-07</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</si>
</sst>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s>
  <fonts count="58">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36"/>
      <name val="Arial"/>
      <family val="0"/>
    </font>
    <font>
      <b/>
      <sz val="8"/>
      <color indexed="10"/>
      <name val="Arial"/>
      <family val="2"/>
    </font>
    <font>
      <b/>
      <vertAlign val="superscript"/>
      <sz val="8.5"/>
      <name val="Arial"/>
      <family val="2"/>
    </font>
    <font>
      <sz val="8"/>
      <color indexed="9"/>
      <name val="Arial"/>
      <family val="2"/>
    </font>
    <font>
      <sz val="8.5"/>
      <color indexed="8"/>
      <name val="Arial"/>
      <family val="2"/>
    </font>
    <font>
      <sz val="8.5"/>
      <color indexed="12"/>
      <name val="Arial"/>
      <family val="2"/>
    </font>
    <font>
      <b/>
      <sz val="8.5"/>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2" applyNumberFormat="0" applyAlignment="0" applyProtection="0"/>
    <xf numFmtId="0" fontId="44" fillId="22" borderId="0" applyNumberFormat="0" applyBorder="0" applyAlignment="0" applyProtection="0"/>
    <xf numFmtId="0" fontId="4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cellStyleXfs>
  <cellXfs count="236">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0" fontId="8" fillId="0" borderId="0" xfId="0" applyFont="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horizontal="right"/>
    </xf>
    <xf numFmtId="3" fontId="8" fillId="0" borderId="10" xfId="0" applyNumberFormat="1" applyFont="1" applyBorder="1" applyAlignment="1">
      <alignment/>
    </xf>
    <xf numFmtId="0" fontId="8" fillId="0" borderId="10" xfId="0" applyFont="1" applyBorder="1" applyAlignment="1">
      <alignment horizontal="righ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3" fillId="0" borderId="12" xfId="0" applyFont="1" applyBorder="1" applyAlignment="1">
      <alignment horizontal="left"/>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4" fillId="0" borderId="0" xfId="0" applyNumberFormat="1" applyFont="1" applyAlignment="1">
      <alignment horizontal="righ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0" fontId="13" fillId="0" borderId="0" xfId="0" applyFont="1" applyAlignment="1">
      <alignment/>
    </xf>
    <xf numFmtId="3" fontId="7" fillId="0" borderId="0" xfId="0" applyNumberFormat="1" applyFont="1" applyAlignment="1">
      <alignment horizontal="right"/>
    </xf>
    <xf numFmtId="3" fontId="3" fillId="0" borderId="1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18" fillId="0" borderId="0" xfId="0" applyNumberFormat="1" applyFont="1" applyAlignment="1">
      <alignment/>
    </xf>
    <xf numFmtId="3" fontId="7" fillId="0" borderId="0" xfId="0" applyNumberFormat="1"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5" fontId="14" fillId="0" borderId="0" xfId="0" applyNumberFormat="1" applyFont="1" applyAlignment="1">
      <alignment horizontal="right"/>
    </xf>
    <xf numFmtId="0" fontId="3" fillId="0" borderId="11" xfId="0" applyFont="1" applyBorder="1" applyAlignment="1">
      <alignment wrapText="1"/>
    </xf>
    <xf numFmtId="0" fontId="3" fillId="0" borderId="12" xfId="0" applyFont="1" applyBorder="1" applyAlignment="1">
      <alignment horizontal="left" wrapText="1"/>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7" fillId="0" borderId="10" xfId="0" applyFont="1" applyBorder="1" applyAlignment="1">
      <alignment/>
    </xf>
    <xf numFmtId="3" fontId="9" fillId="0" borderId="10" xfId="0" applyNumberFormat="1" applyFont="1" applyBorder="1" applyAlignment="1">
      <alignment/>
    </xf>
    <xf numFmtId="165" fontId="8" fillId="0" borderId="12" xfId="0" applyNumberFormat="1" applyFont="1" applyBorder="1" applyAlignment="1">
      <alignment horizontal="right" wrapText="1"/>
    </xf>
    <xf numFmtId="49" fontId="3" fillId="0" borderId="0" xfId="0" applyNumberFormat="1" applyFont="1" applyAlignment="1">
      <alignment horizontal="left"/>
    </xf>
    <xf numFmtId="3" fontId="8" fillId="0" borderId="0" xfId="0" applyNumberFormat="1" applyFont="1" applyBorder="1" applyAlignment="1">
      <alignment horizontal="right" wrapText="1"/>
    </xf>
    <xf numFmtId="0" fontId="8" fillId="0" borderId="0" xfId="0" applyFont="1" applyAlignment="1">
      <alignment/>
    </xf>
    <xf numFmtId="3" fontId="0" fillId="0" borderId="0" xfId="0" applyNumberFormat="1" applyAlignment="1">
      <alignment/>
    </xf>
    <xf numFmtId="0" fontId="6" fillId="0" borderId="0" xfId="0" applyFont="1" applyBorder="1" applyAlignment="1">
      <alignment horizontal="left"/>
    </xf>
    <xf numFmtId="49" fontId="6" fillId="0" borderId="0" xfId="0" applyNumberFormat="1" applyFont="1" applyBorder="1" applyAlignment="1">
      <alignment horizontal="left"/>
    </xf>
    <xf numFmtId="0" fontId="0" fillId="0" borderId="10" xfId="0" applyBorder="1" applyAlignment="1">
      <alignment/>
    </xf>
    <xf numFmtId="0" fontId="8" fillId="0" borderId="12" xfId="0" applyFont="1" applyBorder="1" applyAlignment="1" applyProtection="1">
      <alignment wrapText="1"/>
      <protection/>
    </xf>
    <xf numFmtId="0" fontId="8" fillId="0" borderId="12" xfId="0" applyFont="1" applyBorder="1" applyAlignment="1" applyProtection="1">
      <alignment horizontal="right" wrapText="1"/>
      <protection/>
    </xf>
    <xf numFmtId="0" fontId="20" fillId="0" borderId="0" xfId="0" applyFont="1" applyBorder="1" applyAlignment="1">
      <alignment horizontal="left" wrapText="1"/>
    </xf>
    <xf numFmtId="0" fontId="0" fillId="0" borderId="0" xfId="0" applyAlignment="1" applyProtection="1">
      <alignment/>
      <protection/>
    </xf>
    <xf numFmtId="0" fontId="3" fillId="0" borderId="12" xfId="0" applyFont="1" applyBorder="1" applyAlignment="1">
      <alignment horizontal="right" wrapText="1"/>
    </xf>
    <xf numFmtId="0" fontId="3" fillId="0" borderId="12" xfId="0" applyFont="1" applyBorder="1" applyAlignment="1">
      <alignment horizontal="right"/>
    </xf>
    <xf numFmtId="3" fontId="13" fillId="0" borderId="0" xfId="0" applyNumberFormat="1" applyFont="1" applyBorder="1" applyAlignment="1">
      <alignment horizontal="right"/>
    </xf>
    <xf numFmtId="0" fontId="10" fillId="0" borderId="0" xfId="0" applyFont="1" applyAlignment="1">
      <alignment/>
    </xf>
    <xf numFmtId="3" fontId="21" fillId="0" borderId="0" xfId="0" applyNumberFormat="1" applyFont="1" applyAlignment="1">
      <alignment/>
    </xf>
    <xf numFmtId="3" fontId="8" fillId="0" borderId="0" xfId="0" applyNumberFormat="1" applyFont="1" applyAlignment="1">
      <alignment horizontal="right" wrapText="1"/>
    </xf>
    <xf numFmtId="0" fontId="8" fillId="0" borderId="0" xfId="0" applyFont="1" applyAlignment="1">
      <alignment horizontal="right" wrapText="1"/>
    </xf>
    <xf numFmtId="165" fontId="3" fillId="0" borderId="0" xfId="0" applyNumberFormat="1" applyFont="1" applyAlignment="1">
      <alignment horizontal="right"/>
    </xf>
    <xf numFmtId="164" fontId="3" fillId="0" borderId="0" xfId="0" applyNumberFormat="1" applyFont="1" applyAlignment="1">
      <alignment/>
    </xf>
    <xf numFmtId="164" fontId="3" fillId="0" borderId="0" xfId="0" applyNumberFormat="1" applyFont="1" applyAlignment="1">
      <alignment horizontal="right"/>
    </xf>
    <xf numFmtId="164" fontId="3" fillId="0" borderId="0" xfId="0" applyNumberFormat="1" applyFont="1" applyAlignment="1">
      <alignment/>
    </xf>
    <xf numFmtId="165" fontId="7" fillId="0" borderId="0" xfId="0" applyNumberFormat="1" applyFont="1" applyAlignment="1">
      <alignment horizontal="right"/>
    </xf>
    <xf numFmtId="3" fontId="8" fillId="0" borderId="0" xfId="0" applyNumberFormat="1" applyFont="1" applyFill="1" applyAlignment="1">
      <alignment/>
    </xf>
    <xf numFmtId="3" fontId="8" fillId="0" borderId="10" xfId="0" applyNumberFormat="1" applyFont="1" applyFill="1" applyBorder="1" applyAlignment="1">
      <alignment/>
    </xf>
    <xf numFmtId="0" fontId="22" fillId="0" borderId="10" xfId="0" applyFont="1" applyBorder="1" applyAlignment="1">
      <alignment horizontal="right" wrapText="1"/>
    </xf>
    <xf numFmtId="165" fontId="23" fillId="0" borderId="0" xfId="0" applyNumberFormat="1" applyFont="1" applyAlignment="1">
      <alignment/>
    </xf>
    <xf numFmtId="165" fontId="22" fillId="0" borderId="0" xfId="0" applyNumberFormat="1" applyFont="1" applyAlignment="1">
      <alignment horizontal="right"/>
    </xf>
    <xf numFmtId="165" fontId="22" fillId="0" borderId="0" xfId="0" applyNumberFormat="1" applyFont="1" applyAlignment="1">
      <alignment/>
    </xf>
    <xf numFmtId="3" fontId="22" fillId="0" borderId="0" xfId="0" applyNumberFormat="1" applyFont="1" applyAlignment="1">
      <alignment/>
    </xf>
    <xf numFmtId="3" fontId="22" fillId="0" borderId="0" xfId="0" applyNumberFormat="1" applyFont="1" applyAlignment="1">
      <alignment horizontal="right"/>
    </xf>
    <xf numFmtId="165" fontId="23" fillId="0" borderId="0" xfId="0" applyNumberFormat="1" applyFont="1" applyAlignment="1">
      <alignment horizontal="right"/>
    </xf>
    <xf numFmtId="3" fontId="22" fillId="0" borderId="0" xfId="0" applyNumberFormat="1" applyFont="1" applyBorder="1" applyAlignment="1">
      <alignment horizontal="right"/>
    </xf>
    <xf numFmtId="3" fontId="22" fillId="0" borderId="0" xfId="0" applyNumberFormat="1" applyFont="1" applyBorder="1" applyAlignment="1">
      <alignment/>
    </xf>
    <xf numFmtId="164" fontId="22" fillId="0" borderId="0" xfId="0" applyNumberFormat="1" applyFont="1" applyAlignment="1">
      <alignment horizontal="right"/>
    </xf>
    <xf numFmtId="164" fontId="22" fillId="0" borderId="0" xfId="0" applyNumberFormat="1" applyFont="1" applyAlignment="1">
      <alignment/>
    </xf>
    <xf numFmtId="3" fontId="22" fillId="0" borderId="10" xfId="0" applyNumberFormat="1" applyFont="1" applyBorder="1" applyAlignment="1">
      <alignment/>
    </xf>
    <xf numFmtId="3" fontId="22" fillId="0" borderId="10" xfId="0" applyNumberFormat="1" applyFont="1" applyBorder="1" applyAlignment="1">
      <alignment horizontal="right"/>
    </xf>
    <xf numFmtId="3" fontId="8" fillId="0" borderId="0" xfId="0" applyNumberFormat="1" applyFont="1" applyFill="1" applyBorder="1" applyAlignment="1">
      <alignment horizontal="right" wrapText="1"/>
    </xf>
    <xf numFmtId="3" fontId="8" fillId="0" borderId="0" xfId="0" applyNumberFormat="1" applyFont="1" applyFill="1" applyBorder="1" applyAlignment="1">
      <alignment horizontal="right"/>
    </xf>
    <xf numFmtId="3" fontId="3" fillId="0" borderId="0" xfId="0" applyNumberFormat="1" applyFont="1" applyFill="1" applyAlignment="1">
      <alignment/>
    </xf>
    <xf numFmtId="3" fontId="13" fillId="0" borderId="0" xfId="0" applyNumberFormat="1" applyFont="1" applyFill="1" applyAlignment="1">
      <alignmen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7" fillId="0" borderId="0" xfId="0" applyNumberFormat="1" applyFont="1" applyFill="1" applyAlignment="1">
      <alignment/>
    </xf>
    <xf numFmtId="3" fontId="14" fillId="0" borderId="0" xfId="0" applyNumberFormat="1" applyFont="1" applyFill="1" applyAlignment="1">
      <alignment/>
    </xf>
    <xf numFmtId="0" fontId="3"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3" fontId="7" fillId="0" borderId="0" xfId="0" applyNumberFormat="1" applyFont="1" applyFill="1" applyAlignment="1">
      <alignment horizontal="right"/>
    </xf>
    <xf numFmtId="3" fontId="14" fillId="0" borderId="0" xfId="0" applyNumberFormat="1" applyFont="1" applyFill="1" applyAlignment="1">
      <alignment horizontal="right"/>
    </xf>
    <xf numFmtId="3" fontId="13" fillId="0" borderId="0" xfId="0" applyNumberFormat="1" applyFont="1" applyFill="1" applyAlignment="1">
      <alignment horizontal="right"/>
    </xf>
    <xf numFmtId="3" fontId="3" fillId="0" borderId="10" xfId="0" applyNumberFormat="1" applyFont="1" applyFill="1" applyBorder="1" applyAlignment="1">
      <alignment/>
    </xf>
    <xf numFmtId="3" fontId="13" fillId="0" borderId="10" xfId="0" applyNumberFormat="1" applyFont="1" applyFill="1" applyBorder="1" applyAlignment="1">
      <alignment/>
    </xf>
    <xf numFmtId="3" fontId="3" fillId="0" borderId="10" xfId="0" applyNumberFormat="1" applyFont="1" applyFill="1" applyBorder="1" applyAlignment="1">
      <alignment horizontal="right"/>
    </xf>
    <xf numFmtId="0" fontId="8" fillId="0" borderId="10" xfId="0" applyFont="1" applyFill="1" applyBorder="1" applyAlignment="1">
      <alignment horizontal="right"/>
    </xf>
    <xf numFmtId="0" fontId="8" fillId="0" borderId="0" xfId="0" applyFont="1" applyFill="1" applyAlignment="1">
      <alignment horizontal="right"/>
    </xf>
    <xf numFmtId="3" fontId="8" fillId="0" borderId="0" xfId="0" applyNumberFormat="1" applyFont="1" applyFill="1" applyAlignment="1">
      <alignment horizontal="right"/>
    </xf>
    <xf numFmtId="3" fontId="9" fillId="0" borderId="0" xfId="0" applyNumberFormat="1" applyFont="1" applyFill="1" applyAlignment="1">
      <alignment horizontal="right"/>
    </xf>
    <xf numFmtId="3" fontId="10" fillId="0" borderId="0" xfId="0" applyNumberFormat="1" applyFont="1" applyFill="1" applyAlignment="1">
      <alignment horizontal="right"/>
    </xf>
    <xf numFmtId="3" fontId="18" fillId="0" borderId="0" xfId="0" applyNumberFormat="1" applyFont="1" applyFill="1" applyAlignment="1">
      <alignment horizontal="right"/>
    </xf>
    <xf numFmtId="3" fontId="8"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9" fillId="0" borderId="0" xfId="0" applyNumberFormat="1" applyFont="1" applyFill="1" applyBorder="1" applyAlignment="1">
      <alignment/>
    </xf>
    <xf numFmtId="0" fontId="3" fillId="0" borderId="12" xfId="0" applyFont="1" applyBorder="1" applyAlignment="1">
      <alignment/>
    </xf>
    <xf numFmtId="0" fontId="3" fillId="0" borderId="11" xfId="0" applyFont="1" applyBorder="1" applyAlignment="1">
      <alignment horizontal="right" wrapText="1"/>
    </xf>
    <xf numFmtId="0" fontId="3" fillId="0" borderId="10" xfId="0" applyFont="1" applyBorder="1" applyAlignment="1">
      <alignment horizontal="right"/>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8"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wrapText="1"/>
    </xf>
    <xf numFmtId="0" fontId="8" fillId="0" borderId="0" xfId="0" applyFont="1" applyAlignment="1">
      <alignment wrapText="1"/>
    </xf>
    <xf numFmtId="0" fontId="8" fillId="0" borderId="11" xfId="0" applyFont="1" applyBorder="1" applyAlignment="1">
      <alignment/>
    </xf>
    <xf numFmtId="0" fontId="0" fillId="0" borderId="10" xfId="0" applyBorder="1" applyAlignment="1">
      <alignment/>
    </xf>
    <xf numFmtId="0" fontId="8" fillId="0" borderId="12" xfId="0" applyFont="1" applyBorder="1" applyAlignment="1">
      <alignment/>
    </xf>
    <xf numFmtId="0" fontId="8" fillId="0" borderId="0" xfId="0" applyFont="1" applyBorder="1" applyAlignment="1">
      <alignment horizontal="left" wrapText="1"/>
    </xf>
    <xf numFmtId="0" fontId="8" fillId="0" borderId="0" xfId="0" applyFont="1" applyBorder="1" applyAlignment="1">
      <alignment vertical="top" wrapText="1"/>
    </xf>
    <xf numFmtId="0" fontId="0" fillId="0" borderId="0" xfId="0" applyBorder="1" applyAlignment="1">
      <alignment vertical="top" wrapText="1"/>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Border="1" applyAlignment="1">
      <alignment wrapText="1"/>
    </xf>
    <xf numFmtId="0" fontId="0" fillId="0" borderId="11" xfId="0" applyBorder="1" applyAlignment="1">
      <alignment wrapText="1"/>
    </xf>
    <xf numFmtId="0" fontId="0" fillId="0" borderId="0" xfId="0" applyAlignment="1">
      <alignment vertical="top" wrapText="1"/>
    </xf>
    <xf numFmtId="0" fontId="0" fillId="0" borderId="12" xfId="0" applyBorder="1" applyAlignment="1">
      <alignment horizontal="left"/>
    </xf>
    <xf numFmtId="0" fontId="2" fillId="0" borderId="0"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38100</xdr:rowOff>
    </xdr:from>
    <xdr:to>
      <xdr:col>1</xdr:col>
      <xdr:colOff>0</xdr:colOff>
      <xdr:row>26</xdr:row>
      <xdr:rowOff>276225</xdr:rowOff>
    </xdr:to>
    <xdr:pic>
      <xdr:nvPicPr>
        <xdr:cNvPr id="1" name="Picture 1"/>
        <xdr:cNvPicPr preferRelativeResize="1">
          <a:picLocks noChangeAspect="1"/>
        </xdr:cNvPicPr>
      </xdr:nvPicPr>
      <xdr:blipFill>
        <a:blip r:embed="rId1"/>
        <a:stretch>
          <a:fillRect/>
        </a:stretch>
      </xdr:blipFill>
      <xdr:spPr>
        <a:xfrm>
          <a:off x="0" y="5276850"/>
          <a:ext cx="1428750" cy="238125"/>
        </a:xfrm>
        <a:prstGeom prst="rect">
          <a:avLst/>
        </a:prstGeom>
        <a:noFill/>
        <a:ln w="9525" cmpd="sng">
          <a:noFill/>
        </a:ln>
      </xdr:spPr>
    </xdr:pic>
    <xdr:clientData/>
  </xdr:twoCellAnchor>
  <xdr:twoCellAnchor editAs="oneCell">
    <xdr:from>
      <xdr:col>0</xdr:col>
      <xdr:colOff>19050</xdr:colOff>
      <xdr:row>44</xdr:row>
      <xdr:rowOff>28575</xdr:rowOff>
    </xdr:from>
    <xdr:to>
      <xdr:col>1</xdr:col>
      <xdr:colOff>9525</xdr:colOff>
      <xdr:row>44</xdr:row>
      <xdr:rowOff>276225</xdr:rowOff>
    </xdr:to>
    <xdr:pic>
      <xdr:nvPicPr>
        <xdr:cNvPr id="2" name="Picture 2"/>
        <xdr:cNvPicPr preferRelativeResize="1">
          <a:picLocks noChangeAspect="1"/>
        </xdr:cNvPicPr>
      </xdr:nvPicPr>
      <xdr:blipFill>
        <a:blip r:embed="rId1"/>
        <a:stretch>
          <a:fillRect/>
        </a:stretch>
      </xdr:blipFill>
      <xdr:spPr>
        <a:xfrm>
          <a:off x="19050" y="9229725"/>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435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4827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20065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1</xdr:col>
      <xdr:colOff>447675</xdr:colOff>
      <xdr:row>38</xdr:row>
      <xdr:rowOff>266700</xdr:rowOff>
    </xdr:to>
    <xdr:pic>
      <xdr:nvPicPr>
        <xdr:cNvPr id="1" name="Picture 5"/>
        <xdr:cNvPicPr preferRelativeResize="1">
          <a:picLocks noChangeAspect="1"/>
        </xdr:cNvPicPr>
      </xdr:nvPicPr>
      <xdr:blipFill>
        <a:blip r:embed="rId1"/>
        <a:stretch>
          <a:fillRect/>
        </a:stretch>
      </xdr:blipFill>
      <xdr:spPr>
        <a:xfrm>
          <a:off x="0" y="7781925"/>
          <a:ext cx="143827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6953250"/>
          <a:ext cx="140970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905625"/>
          <a:ext cx="142875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858000"/>
          <a:ext cx="1457325"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1457325</xdr:colOff>
      <xdr:row>27</xdr:row>
      <xdr:rowOff>276225</xdr:rowOff>
    </xdr:to>
    <xdr:pic>
      <xdr:nvPicPr>
        <xdr:cNvPr id="1" name="Picture 5"/>
        <xdr:cNvPicPr preferRelativeResize="1">
          <a:picLocks noChangeAspect="1"/>
        </xdr:cNvPicPr>
      </xdr:nvPicPr>
      <xdr:blipFill>
        <a:blip r:embed="rId1"/>
        <a:stretch>
          <a:fillRect/>
        </a:stretch>
      </xdr:blipFill>
      <xdr:spPr>
        <a:xfrm>
          <a:off x="0" y="5715000"/>
          <a:ext cx="1457325" cy="247650"/>
        </a:xfrm>
        <a:prstGeom prst="rect">
          <a:avLst/>
        </a:prstGeom>
        <a:noFill/>
        <a:ln w="9525" cmpd="sng">
          <a:noFill/>
        </a:ln>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 name="Picture 6"/>
        <xdr:cNvPicPr preferRelativeResize="1">
          <a:picLocks noChangeAspect="1"/>
        </xdr:cNvPicPr>
      </xdr:nvPicPr>
      <xdr:blipFill>
        <a:blip r:embed="rId1"/>
        <a:stretch>
          <a:fillRect/>
        </a:stretch>
      </xdr:blipFill>
      <xdr:spPr>
        <a:xfrm>
          <a:off x="0" y="2552700"/>
          <a:ext cx="1457325" cy="247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38100</xdr:rowOff>
    </xdr:from>
    <xdr:to>
      <xdr:col>0</xdr:col>
      <xdr:colOff>1438275</xdr:colOff>
      <xdr:row>24</xdr:row>
      <xdr:rowOff>276225</xdr:rowOff>
    </xdr:to>
    <xdr:pic>
      <xdr:nvPicPr>
        <xdr:cNvPr id="1" name="Picture 1"/>
        <xdr:cNvPicPr preferRelativeResize="1">
          <a:picLocks noChangeAspect="1"/>
        </xdr:cNvPicPr>
      </xdr:nvPicPr>
      <xdr:blipFill>
        <a:blip r:embed="rId1"/>
        <a:stretch>
          <a:fillRect/>
        </a:stretch>
      </xdr:blipFill>
      <xdr:spPr>
        <a:xfrm>
          <a:off x="9525" y="4933950"/>
          <a:ext cx="1428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85725</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0</xdr:col>
      <xdr:colOff>1428750</xdr:colOff>
      <xdr:row>24</xdr:row>
      <xdr:rowOff>276225</xdr:rowOff>
    </xdr:to>
    <xdr:pic>
      <xdr:nvPicPr>
        <xdr:cNvPr id="1" name="Picture 1"/>
        <xdr:cNvPicPr preferRelativeResize="1">
          <a:picLocks noChangeAspect="1"/>
        </xdr:cNvPicPr>
      </xdr:nvPicPr>
      <xdr:blipFill>
        <a:blip r:embed="rId1"/>
        <a:stretch>
          <a:fillRect/>
        </a:stretch>
      </xdr:blipFill>
      <xdr:spPr>
        <a:xfrm>
          <a:off x="0" y="4400550"/>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1</xdr:col>
      <xdr:colOff>85725</xdr:colOff>
      <xdr:row>21</xdr:row>
      <xdr:rowOff>276225</xdr:rowOff>
    </xdr:to>
    <xdr:pic>
      <xdr:nvPicPr>
        <xdr:cNvPr id="1" name="Picture 5"/>
        <xdr:cNvPicPr preferRelativeResize="1">
          <a:picLocks noChangeAspect="1"/>
        </xdr:cNvPicPr>
      </xdr:nvPicPr>
      <xdr:blipFill>
        <a:blip r:embed="rId1"/>
        <a:stretch>
          <a:fillRect/>
        </a:stretch>
      </xdr:blipFill>
      <xdr:spPr>
        <a:xfrm>
          <a:off x="0" y="420052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21</xdr:row>
      <xdr:rowOff>38100</xdr:rowOff>
    </xdr:from>
    <xdr:to>
      <xdr:col>0</xdr:col>
      <xdr:colOff>1428750</xdr:colOff>
      <xdr:row>21</xdr:row>
      <xdr:rowOff>276225</xdr:rowOff>
    </xdr:to>
    <xdr:pic>
      <xdr:nvPicPr>
        <xdr:cNvPr id="1" name="Picture 6"/>
        <xdr:cNvPicPr preferRelativeResize="1">
          <a:picLocks noChangeAspect="1"/>
        </xdr:cNvPicPr>
      </xdr:nvPicPr>
      <xdr:blipFill>
        <a:blip r:embed="rId1"/>
        <a:stretch>
          <a:fillRect/>
        </a:stretch>
      </xdr:blipFill>
      <xdr:spPr>
        <a:xfrm>
          <a:off x="9525" y="4133850"/>
          <a:ext cx="1419225" cy="238125"/>
        </a:xfrm>
        <a:prstGeom prst="rect">
          <a:avLst/>
        </a:prstGeom>
        <a:noFill/>
        <a:ln w="9525" cmpd="sng">
          <a:noFill/>
        </a:ln>
      </xdr:spPr>
    </xdr:pic>
    <xdr:clientData/>
  </xdr:twoCellAnchor>
  <xdr:twoCellAnchor editAs="oneCell">
    <xdr:from>
      <xdr:col>0</xdr:col>
      <xdr:colOff>19050</xdr:colOff>
      <xdr:row>42</xdr:row>
      <xdr:rowOff>19050</xdr:rowOff>
    </xdr:from>
    <xdr:to>
      <xdr:col>0</xdr:col>
      <xdr:colOff>1447800</xdr:colOff>
      <xdr:row>43</xdr:row>
      <xdr:rowOff>104775</xdr:rowOff>
    </xdr:to>
    <xdr:pic>
      <xdr:nvPicPr>
        <xdr:cNvPr id="2" name="Picture 7"/>
        <xdr:cNvPicPr preferRelativeResize="1">
          <a:picLocks noChangeAspect="1"/>
        </xdr:cNvPicPr>
      </xdr:nvPicPr>
      <xdr:blipFill>
        <a:blip r:embed="rId1"/>
        <a:stretch>
          <a:fillRect/>
        </a:stretch>
      </xdr:blipFill>
      <xdr:spPr>
        <a:xfrm>
          <a:off x="19050" y="8791575"/>
          <a:ext cx="14287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57825"/>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705725"/>
          <a:ext cx="13716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ht="15.75" customHeight="1">
      <c r="A1" s="27" t="s">
        <v>84</v>
      </c>
    </row>
    <row r="2" spans="1:8" ht="20.25" customHeight="1">
      <c r="A2" s="211" t="s">
        <v>105</v>
      </c>
      <c r="B2" s="212"/>
      <c r="C2" s="212"/>
      <c r="D2" s="212"/>
      <c r="E2" s="212"/>
      <c r="F2" s="212"/>
      <c r="G2" s="212"/>
      <c r="H2" s="212"/>
    </row>
    <row r="3" ht="10.5" customHeight="1"/>
    <row r="4" spans="1:10" ht="26.25" customHeight="1">
      <c r="A4" s="213" t="s">
        <v>182</v>
      </c>
      <c r="B4" s="214"/>
      <c r="C4" s="214"/>
      <c r="D4" s="214"/>
      <c r="E4" s="214"/>
      <c r="F4" s="214"/>
      <c r="G4" s="214"/>
      <c r="H4" s="214"/>
      <c r="I4" s="214"/>
      <c r="J4" s="214"/>
    </row>
    <row r="5" spans="1:10" ht="6" customHeight="1">
      <c r="A5" s="75"/>
      <c r="B5" s="76"/>
      <c r="C5" s="76"/>
      <c r="D5" s="76"/>
      <c r="E5" s="76"/>
      <c r="F5" s="76"/>
      <c r="G5" s="76"/>
      <c r="H5" s="76"/>
      <c r="I5" s="76"/>
      <c r="J5" s="76"/>
    </row>
    <row r="6" spans="1:12" ht="26.25" customHeight="1">
      <c r="A6" s="215" t="s">
        <v>123</v>
      </c>
      <c r="B6" s="216"/>
      <c r="C6" s="216"/>
      <c r="D6" s="216"/>
      <c r="E6" s="216"/>
      <c r="F6" s="216"/>
      <c r="G6" s="216"/>
      <c r="H6" s="216"/>
      <c r="I6" s="216"/>
      <c r="J6" s="216"/>
      <c r="K6" s="23"/>
      <c r="L6" s="23"/>
    </row>
    <row r="7" spans="1:10" ht="18.75" customHeight="1">
      <c r="A7" s="119" t="s">
        <v>0</v>
      </c>
      <c r="B7" s="121" t="s">
        <v>25</v>
      </c>
      <c r="C7" s="121"/>
      <c r="D7" s="207" t="s">
        <v>141</v>
      </c>
      <c r="E7" s="82"/>
      <c r="F7" s="206" t="s">
        <v>1</v>
      </c>
      <c r="G7" s="206"/>
      <c r="H7" s="206"/>
      <c r="I7" s="122"/>
      <c r="J7" s="207" t="s">
        <v>2</v>
      </c>
    </row>
    <row r="8" spans="1:10" ht="18.75" customHeight="1">
      <c r="A8" s="2"/>
      <c r="B8" s="2"/>
      <c r="C8" s="2"/>
      <c r="D8" s="208"/>
      <c r="E8" s="123"/>
      <c r="F8" s="123" t="s">
        <v>3</v>
      </c>
      <c r="G8" s="123" t="s">
        <v>142</v>
      </c>
      <c r="H8" s="10" t="s">
        <v>4</v>
      </c>
      <c r="I8" s="10"/>
      <c r="J8" s="208"/>
    </row>
    <row r="9" spans="1:10" ht="15" customHeight="1">
      <c r="A9" s="1" t="s">
        <v>112</v>
      </c>
      <c r="B9" s="3">
        <v>1993</v>
      </c>
      <c r="C9" s="3"/>
      <c r="D9" s="65">
        <v>34400</v>
      </c>
      <c r="E9" s="65"/>
      <c r="F9" s="4">
        <v>8391</v>
      </c>
      <c r="G9" s="4">
        <v>21795</v>
      </c>
      <c r="H9" s="4">
        <v>30186</v>
      </c>
      <c r="I9" s="4"/>
      <c r="J9" s="1">
        <v>27.8</v>
      </c>
    </row>
    <row r="10" spans="1:10" ht="15" customHeight="1">
      <c r="A10" s="15" t="s">
        <v>114</v>
      </c>
      <c r="B10" s="3">
        <v>1994</v>
      </c>
      <c r="C10" s="3"/>
      <c r="D10" s="65">
        <v>35200</v>
      </c>
      <c r="E10" s="65"/>
      <c r="F10" s="4">
        <v>8586</v>
      </c>
      <c r="G10" s="4">
        <v>22302</v>
      </c>
      <c r="H10" s="4">
        <v>30888</v>
      </c>
      <c r="I10" s="4"/>
      <c r="J10" s="1">
        <v>27.8</v>
      </c>
    </row>
    <row r="11" spans="1:10" ht="15" customHeight="1">
      <c r="A11" s="15" t="s">
        <v>114</v>
      </c>
      <c r="B11" s="3">
        <v>1995</v>
      </c>
      <c r="C11" s="3"/>
      <c r="D11" s="65">
        <v>35700</v>
      </c>
      <c r="E11" s="65"/>
      <c r="F11" s="4">
        <v>8707</v>
      </c>
      <c r="G11" s="4">
        <v>22619</v>
      </c>
      <c r="H11" s="4">
        <v>31326</v>
      </c>
      <c r="I11" s="4"/>
      <c r="J11" s="1">
        <v>27.8</v>
      </c>
    </row>
    <row r="12" spans="1:10" ht="15" customHeight="1">
      <c r="A12" s="15" t="s">
        <v>114</v>
      </c>
      <c r="B12" s="3">
        <v>1996</v>
      </c>
      <c r="C12" s="3"/>
      <c r="D12" s="65">
        <v>36200</v>
      </c>
      <c r="E12" s="65"/>
      <c r="F12" s="4">
        <v>8829</v>
      </c>
      <c r="G12" s="4">
        <v>22936</v>
      </c>
      <c r="H12" s="4">
        <v>31765</v>
      </c>
      <c r="I12" s="4"/>
      <c r="J12" s="1">
        <v>27.8</v>
      </c>
    </row>
    <row r="13" spans="1:10" ht="15" customHeight="1">
      <c r="A13" s="15" t="s">
        <v>114</v>
      </c>
      <c r="B13" s="3">
        <v>1997</v>
      </c>
      <c r="C13" s="3"/>
      <c r="D13" s="65">
        <v>36300</v>
      </c>
      <c r="E13" s="65"/>
      <c r="F13" s="4">
        <v>8854</v>
      </c>
      <c r="G13" s="4">
        <v>22999</v>
      </c>
      <c r="H13" s="4">
        <v>31853</v>
      </c>
      <c r="I13" s="4"/>
      <c r="J13" s="1">
        <v>27.8</v>
      </c>
    </row>
    <row r="14" spans="1:10" ht="15" customHeight="1">
      <c r="A14" s="15" t="s">
        <v>114</v>
      </c>
      <c r="B14" s="3">
        <v>1998</v>
      </c>
      <c r="C14" s="3"/>
      <c r="D14" s="65">
        <v>36400</v>
      </c>
      <c r="E14" s="65"/>
      <c r="F14" s="4">
        <v>8878</v>
      </c>
      <c r="G14" s="4">
        <v>23063</v>
      </c>
      <c r="H14" s="4">
        <v>31941</v>
      </c>
      <c r="I14" s="4"/>
      <c r="J14" s="1">
        <v>27.8</v>
      </c>
    </row>
    <row r="15" spans="1:10" ht="15" customHeight="1">
      <c r="A15" s="15" t="s">
        <v>114</v>
      </c>
      <c r="B15" s="3">
        <v>1999</v>
      </c>
      <c r="C15" s="3"/>
      <c r="D15" s="65">
        <v>36400</v>
      </c>
      <c r="E15" s="65"/>
      <c r="F15" s="4">
        <v>8878</v>
      </c>
      <c r="G15" s="4">
        <v>23063</v>
      </c>
      <c r="H15" s="4">
        <v>31941</v>
      </c>
      <c r="I15" s="4"/>
      <c r="J15" s="1">
        <v>27.8</v>
      </c>
    </row>
    <row r="16" spans="1:10" ht="15" customHeight="1">
      <c r="A16" s="15" t="s">
        <v>114</v>
      </c>
      <c r="B16" s="3">
        <v>2000</v>
      </c>
      <c r="C16" s="3"/>
      <c r="D16" s="70">
        <v>36600</v>
      </c>
      <c r="E16" s="70"/>
      <c r="F16" s="4">
        <v>8927</v>
      </c>
      <c r="G16" s="4">
        <v>23189</v>
      </c>
      <c r="H16" s="4">
        <v>32116</v>
      </c>
      <c r="I16" s="4"/>
      <c r="J16" s="1">
        <v>27.8</v>
      </c>
    </row>
    <row r="17" spans="1:10" ht="15" customHeight="1">
      <c r="A17" s="15" t="s">
        <v>113</v>
      </c>
      <c r="B17" s="21">
        <v>2001</v>
      </c>
      <c r="C17" s="21"/>
      <c r="D17" s="70">
        <v>36900</v>
      </c>
      <c r="E17" s="70"/>
      <c r="F17" s="19">
        <v>9000</v>
      </c>
      <c r="G17" s="19">
        <v>23379</v>
      </c>
      <c r="H17" s="19">
        <v>32379</v>
      </c>
      <c r="I17" s="19"/>
      <c r="J17" s="15">
        <v>27.8</v>
      </c>
    </row>
    <row r="18" spans="1:10" ht="15" customHeight="1">
      <c r="A18" s="1" t="s">
        <v>112</v>
      </c>
      <c r="B18" s="3">
        <v>2001</v>
      </c>
      <c r="C18" s="3"/>
      <c r="D18" s="70">
        <v>36900</v>
      </c>
      <c r="E18" s="70"/>
      <c r="F18" s="4">
        <v>11140</v>
      </c>
      <c r="G18" s="4">
        <v>21240</v>
      </c>
      <c r="H18" s="4">
        <v>32380</v>
      </c>
      <c r="I18" s="4"/>
      <c r="J18" s="1">
        <v>34.4</v>
      </c>
    </row>
    <row r="19" spans="1:10" ht="15" customHeight="1">
      <c r="A19" s="15" t="s">
        <v>114</v>
      </c>
      <c r="B19" s="21">
        <v>2002</v>
      </c>
      <c r="C19" s="21"/>
      <c r="D19" s="70">
        <v>37900</v>
      </c>
      <c r="E19" s="70"/>
      <c r="F19" s="19">
        <v>11440</v>
      </c>
      <c r="G19" s="19">
        <v>21820</v>
      </c>
      <c r="H19" s="19">
        <v>33260</v>
      </c>
      <c r="I19" s="19"/>
      <c r="J19" s="1">
        <v>34.4</v>
      </c>
    </row>
    <row r="20" spans="1:10" ht="15" customHeight="1">
      <c r="A20" s="15" t="s">
        <v>114</v>
      </c>
      <c r="B20" s="21">
        <v>2003</v>
      </c>
      <c r="C20" s="21"/>
      <c r="D20" s="70">
        <v>38600</v>
      </c>
      <c r="E20" s="70"/>
      <c r="F20" s="19">
        <v>11640</v>
      </c>
      <c r="G20" s="19">
        <v>22240</v>
      </c>
      <c r="H20" s="19">
        <v>33880</v>
      </c>
      <c r="I20" s="19"/>
      <c r="J20" s="1">
        <v>34.4</v>
      </c>
    </row>
    <row r="21" spans="1:10" ht="15" customHeight="1">
      <c r="A21" s="15" t="s">
        <v>114</v>
      </c>
      <c r="B21" s="21">
        <v>2004</v>
      </c>
      <c r="C21" s="21"/>
      <c r="D21" s="70">
        <v>39300</v>
      </c>
      <c r="E21" s="70"/>
      <c r="F21" s="19">
        <v>11860</v>
      </c>
      <c r="G21" s="19">
        <v>22640</v>
      </c>
      <c r="H21" s="19">
        <v>34500</v>
      </c>
      <c r="I21" s="19"/>
      <c r="J21" s="1">
        <v>34.4</v>
      </c>
    </row>
    <row r="22" spans="1:10" ht="15" customHeight="1">
      <c r="A22" s="15" t="s">
        <v>114</v>
      </c>
      <c r="B22" s="21">
        <v>2005</v>
      </c>
      <c r="C22" s="21"/>
      <c r="D22" s="70">
        <v>39400</v>
      </c>
      <c r="E22" s="70"/>
      <c r="F22" s="19">
        <v>11880</v>
      </c>
      <c r="G22" s="19">
        <v>22700</v>
      </c>
      <c r="H22" s="19">
        <v>34580</v>
      </c>
      <c r="I22" s="19"/>
      <c r="J22" s="1">
        <v>34.4</v>
      </c>
    </row>
    <row r="23" spans="1:10" ht="15" customHeight="1">
      <c r="A23" s="15" t="s">
        <v>113</v>
      </c>
      <c r="B23" s="21">
        <v>2006</v>
      </c>
      <c r="C23" s="21"/>
      <c r="D23" s="70">
        <v>39700</v>
      </c>
      <c r="E23" s="70"/>
      <c r="F23" s="19">
        <v>11980</v>
      </c>
      <c r="G23" s="19">
        <v>22860</v>
      </c>
      <c r="H23" s="19">
        <v>34840</v>
      </c>
      <c r="I23" s="19"/>
      <c r="J23" s="1">
        <v>34.4</v>
      </c>
    </row>
    <row r="24" spans="1:10" ht="15" customHeight="1">
      <c r="A24" s="15" t="s">
        <v>112</v>
      </c>
      <c r="B24" s="21">
        <v>2006</v>
      </c>
      <c r="C24" s="21"/>
      <c r="D24" s="70">
        <v>39700</v>
      </c>
      <c r="E24" s="70"/>
      <c r="F24" s="19">
        <v>12460</v>
      </c>
      <c r="G24" s="19">
        <v>23820</v>
      </c>
      <c r="H24" s="19">
        <v>36280</v>
      </c>
      <c r="I24" s="19"/>
      <c r="J24" s="15">
        <v>34.3</v>
      </c>
    </row>
    <row r="25" spans="1:10" ht="15" customHeight="1">
      <c r="A25" s="15" t="s">
        <v>114</v>
      </c>
      <c r="B25" s="21">
        <v>2007</v>
      </c>
      <c r="C25" s="21"/>
      <c r="D25" s="70">
        <v>40300</v>
      </c>
      <c r="E25" s="70"/>
      <c r="F25" s="19">
        <v>12640</v>
      </c>
      <c r="G25" s="19">
        <v>24180</v>
      </c>
      <c r="H25" s="19">
        <v>36820</v>
      </c>
      <c r="I25" s="19"/>
      <c r="J25" s="15">
        <v>34.3</v>
      </c>
    </row>
    <row r="26" spans="1:12" ht="15" customHeight="1">
      <c r="A26" s="2" t="s">
        <v>114</v>
      </c>
      <c r="B26" s="124">
        <v>2008</v>
      </c>
      <c r="C26" s="124"/>
      <c r="D26" s="103">
        <v>41000</v>
      </c>
      <c r="E26" s="103"/>
      <c r="F26" s="63">
        <v>12860</v>
      </c>
      <c r="G26" s="63">
        <v>24600</v>
      </c>
      <c r="H26" s="63">
        <v>37460</v>
      </c>
      <c r="I26" s="63"/>
      <c r="J26" s="2">
        <v>34.3</v>
      </c>
      <c r="K26" s="6"/>
      <c r="L26" s="6"/>
    </row>
    <row r="27" spans="1:12" ht="24" customHeight="1">
      <c r="A27" s="32"/>
      <c r="B27" s="44"/>
      <c r="C27" s="44"/>
      <c r="D27" s="43"/>
      <c r="E27" s="43"/>
      <c r="F27" s="45"/>
      <c r="G27" s="45"/>
      <c r="H27" s="45"/>
      <c r="I27" s="45"/>
      <c r="J27" s="39"/>
      <c r="K27" s="6"/>
      <c r="L27" s="6"/>
    </row>
    <row r="28" spans="1:12" ht="39" customHeight="1">
      <c r="A28" s="217" t="s">
        <v>145</v>
      </c>
      <c r="B28" s="218"/>
      <c r="C28" s="218"/>
      <c r="D28" s="218"/>
      <c r="E28" s="218"/>
      <c r="F28" s="218"/>
      <c r="G28" s="218"/>
      <c r="H28" s="218"/>
      <c r="I28" s="218"/>
      <c r="J28" s="218"/>
      <c r="K28" s="26"/>
      <c r="L28" s="26"/>
    </row>
    <row r="29" ht="7.5" customHeight="1"/>
    <row r="30" ht="7.5" customHeight="1"/>
    <row r="31" spans="1:10" ht="27" customHeight="1">
      <c r="A31" s="213" t="s">
        <v>124</v>
      </c>
      <c r="B31" s="214"/>
      <c r="C31" s="214"/>
      <c r="D31" s="214"/>
      <c r="E31" s="214"/>
      <c r="F31" s="214"/>
      <c r="G31" s="214"/>
      <c r="H31" s="214"/>
      <c r="I31" s="214"/>
      <c r="J31" s="214"/>
    </row>
    <row r="32" spans="1:10" ht="6" customHeight="1">
      <c r="A32" s="75"/>
      <c r="B32" s="76"/>
      <c r="C32" s="76"/>
      <c r="D32" s="76"/>
      <c r="E32" s="76"/>
      <c r="F32" s="76"/>
      <c r="G32" s="76"/>
      <c r="H32" s="76"/>
      <c r="I32" s="76"/>
      <c r="J32" s="76"/>
    </row>
    <row r="33" spans="1:12" ht="24.75" customHeight="1">
      <c r="A33" s="215" t="s">
        <v>125</v>
      </c>
      <c r="B33" s="216"/>
      <c r="C33" s="216"/>
      <c r="D33" s="216"/>
      <c r="E33" s="216"/>
      <c r="F33" s="216"/>
      <c r="G33" s="216"/>
      <c r="H33" s="216"/>
      <c r="I33" s="216"/>
      <c r="J33" s="216"/>
      <c r="K33" s="6"/>
      <c r="L33" s="6"/>
    </row>
    <row r="34" spans="1:12" ht="21" customHeight="1">
      <c r="A34" s="119" t="s">
        <v>0</v>
      </c>
      <c r="B34" s="121" t="s">
        <v>25</v>
      </c>
      <c r="C34" s="121"/>
      <c r="D34" s="82" t="s">
        <v>143</v>
      </c>
      <c r="E34" s="82"/>
      <c r="F34" s="206" t="s">
        <v>1</v>
      </c>
      <c r="G34" s="206"/>
      <c r="H34" s="206"/>
      <c r="I34" s="122"/>
      <c r="J34" s="207" t="s">
        <v>2</v>
      </c>
      <c r="K34" s="18"/>
      <c r="L34" s="18"/>
    </row>
    <row r="35" spans="1:10" ht="16.5" customHeight="1">
      <c r="A35" s="2"/>
      <c r="B35" s="2"/>
      <c r="C35" s="2"/>
      <c r="D35" s="123" t="s">
        <v>115</v>
      </c>
      <c r="E35" s="123"/>
      <c r="F35" s="123" t="s">
        <v>3</v>
      </c>
      <c r="G35" s="123" t="s">
        <v>142</v>
      </c>
      <c r="H35" s="10" t="s">
        <v>4</v>
      </c>
      <c r="I35" s="10"/>
      <c r="J35" s="208"/>
    </row>
    <row r="36" spans="1:10" ht="18.75" customHeight="1">
      <c r="A36" s="15" t="s">
        <v>112</v>
      </c>
      <c r="B36" s="21">
        <v>2001</v>
      </c>
      <c r="C36" s="21"/>
      <c r="D36" s="70">
        <v>36900</v>
      </c>
      <c r="E36" s="70"/>
      <c r="F36" s="19">
        <v>26560</v>
      </c>
      <c r="G36" s="19">
        <v>5820</v>
      </c>
      <c r="H36" s="19">
        <v>32380</v>
      </c>
      <c r="I36" s="19"/>
      <c r="J36" s="125">
        <v>82</v>
      </c>
    </row>
    <row r="37" spans="1:10" ht="15" customHeight="1">
      <c r="A37" s="15" t="s">
        <v>114</v>
      </c>
      <c r="B37" s="21">
        <v>2002</v>
      </c>
      <c r="C37" s="21"/>
      <c r="D37" s="70">
        <v>37900</v>
      </c>
      <c r="E37" s="70"/>
      <c r="F37" s="19">
        <v>27280</v>
      </c>
      <c r="G37" s="19">
        <v>5980</v>
      </c>
      <c r="H37" s="19">
        <v>33260</v>
      </c>
      <c r="I37" s="19"/>
      <c r="J37" s="125">
        <v>82</v>
      </c>
    </row>
    <row r="38" spans="1:10" ht="15" customHeight="1">
      <c r="A38" s="15" t="s">
        <v>114</v>
      </c>
      <c r="B38" s="21">
        <v>2003</v>
      </c>
      <c r="C38" s="21"/>
      <c r="D38" s="70">
        <v>38600</v>
      </c>
      <c r="E38" s="70"/>
      <c r="F38" s="19">
        <v>27780</v>
      </c>
      <c r="G38" s="19">
        <v>6100</v>
      </c>
      <c r="H38" s="19">
        <v>33880</v>
      </c>
      <c r="I38" s="19"/>
      <c r="J38" s="125">
        <v>82</v>
      </c>
    </row>
    <row r="39" spans="1:10" ht="15" customHeight="1">
      <c r="A39" s="15" t="s">
        <v>114</v>
      </c>
      <c r="B39" s="21">
        <v>2004</v>
      </c>
      <c r="C39" s="21"/>
      <c r="D39" s="70">
        <v>39300</v>
      </c>
      <c r="E39" s="70"/>
      <c r="F39" s="19">
        <v>28280</v>
      </c>
      <c r="G39" s="19">
        <v>6220</v>
      </c>
      <c r="H39" s="19">
        <v>34500</v>
      </c>
      <c r="I39" s="19"/>
      <c r="J39" s="125">
        <v>82</v>
      </c>
    </row>
    <row r="40" spans="1:10" ht="15" customHeight="1">
      <c r="A40" s="15" t="s">
        <v>114</v>
      </c>
      <c r="B40" s="21">
        <v>2005</v>
      </c>
      <c r="C40" s="21"/>
      <c r="D40" s="70">
        <v>39400</v>
      </c>
      <c r="E40" s="70"/>
      <c r="F40" s="19">
        <v>28360</v>
      </c>
      <c r="G40" s="19">
        <v>6220</v>
      </c>
      <c r="H40" s="19">
        <v>34580</v>
      </c>
      <c r="I40" s="19"/>
      <c r="J40" s="125">
        <v>82</v>
      </c>
    </row>
    <row r="41" spans="1:10" ht="15" customHeight="1">
      <c r="A41" s="15" t="s">
        <v>113</v>
      </c>
      <c r="B41" s="21">
        <v>2006</v>
      </c>
      <c r="C41" s="21"/>
      <c r="D41" s="70">
        <v>39700</v>
      </c>
      <c r="E41" s="70"/>
      <c r="F41" s="19">
        <v>28580</v>
      </c>
      <c r="G41" s="19">
        <v>6260</v>
      </c>
      <c r="H41" s="19">
        <v>34840</v>
      </c>
      <c r="I41" s="19"/>
      <c r="J41" s="125">
        <v>82</v>
      </c>
    </row>
    <row r="42" spans="1:10" ht="15" customHeight="1">
      <c r="A42" s="15" t="s">
        <v>112</v>
      </c>
      <c r="B42" s="21">
        <v>2006</v>
      </c>
      <c r="C42" s="21"/>
      <c r="D42" s="70">
        <v>39700</v>
      </c>
      <c r="E42" s="70"/>
      <c r="F42" s="19">
        <v>29060</v>
      </c>
      <c r="G42" s="19">
        <v>7220</v>
      </c>
      <c r="H42" s="19">
        <v>36280</v>
      </c>
      <c r="I42" s="19"/>
      <c r="J42" s="125">
        <v>80.1</v>
      </c>
    </row>
    <row r="43" spans="1:10" ht="15" customHeight="1">
      <c r="A43" s="15" t="s">
        <v>114</v>
      </c>
      <c r="B43" s="21">
        <v>2007</v>
      </c>
      <c r="C43" s="21"/>
      <c r="D43" s="70">
        <v>40300</v>
      </c>
      <c r="E43" s="70"/>
      <c r="F43" s="19">
        <v>29480</v>
      </c>
      <c r="G43" s="19">
        <v>7340</v>
      </c>
      <c r="H43" s="19">
        <v>36820</v>
      </c>
      <c r="I43" s="19"/>
      <c r="J43" s="125">
        <v>80.1</v>
      </c>
    </row>
    <row r="44" spans="1:10" ht="15" customHeight="1">
      <c r="A44" s="2" t="s">
        <v>114</v>
      </c>
      <c r="B44" s="124">
        <v>2008</v>
      </c>
      <c r="C44" s="124"/>
      <c r="D44" s="103">
        <v>41000</v>
      </c>
      <c r="E44" s="103"/>
      <c r="F44" s="63">
        <v>30000</v>
      </c>
      <c r="G44" s="63">
        <v>7460</v>
      </c>
      <c r="H44" s="63">
        <v>37460</v>
      </c>
      <c r="I44" s="63"/>
      <c r="J44" s="126">
        <v>80.1</v>
      </c>
    </row>
    <row r="45" spans="1:10" ht="24" customHeight="1">
      <c r="A45" s="39"/>
      <c r="B45" s="44"/>
      <c r="C45" s="44"/>
      <c r="D45" s="43"/>
      <c r="E45" s="43"/>
      <c r="F45" s="45"/>
      <c r="G45" s="45"/>
      <c r="H45" s="45"/>
      <c r="I45" s="45"/>
      <c r="J45" s="64"/>
    </row>
    <row r="46" spans="1:13" ht="36.75" customHeight="1">
      <c r="A46" s="209" t="s">
        <v>144</v>
      </c>
      <c r="B46" s="210"/>
      <c r="C46" s="210"/>
      <c r="D46" s="210"/>
      <c r="E46" s="210"/>
      <c r="F46" s="210"/>
      <c r="G46" s="210"/>
      <c r="H46" s="210"/>
      <c r="I46" s="210"/>
      <c r="J46" s="210"/>
      <c r="K46" s="17"/>
      <c r="L46" s="17"/>
      <c r="M46" s="16"/>
    </row>
    <row r="47" spans="1:9" ht="12.75" customHeight="1">
      <c r="A47" s="28"/>
      <c r="B47" s="28"/>
      <c r="C47" s="28"/>
      <c r="D47" s="28"/>
      <c r="E47" s="28"/>
      <c r="F47" s="28"/>
      <c r="G47" s="28"/>
      <c r="H47" s="28"/>
      <c r="I47" s="28"/>
    </row>
    <row r="48" ht="12.75">
      <c r="A48" s="28"/>
    </row>
  </sheetData>
  <sheetProtection/>
  <mergeCells count="12">
    <mergeCell ref="F7:H7"/>
    <mergeCell ref="A28:J28"/>
    <mergeCell ref="F34:H34"/>
    <mergeCell ref="J34:J35"/>
    <mergeCell ref="A46:J46"/>
    <mergeCell ref="A2:H2"/>
    <mergeCell ref="A31:J31"/>
    <mergeCell ref="A33:J33"/>
    <mergeCell ref="J7:J8"/>
    <mergeCell ref="A4:J4"/>
    <mergeCell ref="A6:J6"/>
    <mergeCell ref="D7:D8"/>
  </mergeCells>
  <printOptions/>
  <pageMargins left="0.7874015748031497" right="0.3937007874015748" top="0.9" bottom="0.1968503937007874" header="0.5118110236220472" footer="0.5118110236220472"/>
  <pageSetup firstPageNumber="39" useFirstPageNumber="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54"/>
  <sheetViews>
    <sheetView zoomScalePageLayoutView="0" workbookViewId="0" topLeftCell="A1">
      <selection activeCell="M7" sqref="M7"/>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8" max="8" width="9.281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213" t="s">
        <v>213</v>
      </c>
      <c r="B1" s="214"/>
      <c r="C1" s="214"/>
      <c r="D1" s="214"/>
      <c r="E1" s="214"/>
      <c r="F1" s="214"/>
      <c r="G1" s="214"/>
      <c r="H1" s="214"/>
      <c r="I1" s="214"/>
      <c r="J1" s="214"/>
      <c r="K1" s="214"/>
      <c r="L1" s="214"/>
      <c r="M1" s="76"/>
    </row>
    <row r="2" spans="1:13" ht="7.5" customHeight="1">
      <c r="A2" s="75"/>
      <c r="B2" s="76"/>
      <c r="C2" s="76"/>
      <c r="D2" s="76"/>
      <c r="E2" s="76"/>
      <c r="F2" s="76"/>
      <c r="G2" s="76"/>
      <c r="H2" s="76"/>
      <c r="I2" s="76"/>
      <c r="J2" s="76"/>
      <c r="K2" s="76"/>
      <c r="L2" s="76"/>
      <c r="M2" s="76"/>
    </row>
    <row r="3" spans="1:13" ht="27" customHeight="1">
      <c r="A3" s="216" t="s">
        <v>192</v>
      </c>
      <c r="B3" s="216"/>
      <c r="C3" s="216"/>
      <c r="D3" s="216"/>
      <c r="E3" s="216"/>
      <c r="F3" s="216"/>
      <c r="G3" s="216"/>
      <c r="H3" s="216"/>
      <c r="I3" s="216"/>
      <c r="J3" s="216"/>
      <c r="K3" s="216"/>
      <c r="L3" s="216"/>
      <c r="M3" s="26"/>
    </row>
    <row r="4" spans="1:14" ht="24.75" customHeight="1">
      <c r="A4" s="21" t="s">
        <v>102</v>
      </c>
      <c r="B4" s="120" t="s">
        <v>48</v>
      </c>
      <c r="C4" s="82"/>
      <c r="D4" s="227" t="s">
        <v>49</v>
      </c>
      <c r="E4" s="227"/>
      <c r="F4" s="234"/>
      <c r="G4" s="234"/>
      <c r="H4" s="234"/>
      <c r="I4" s="71"/>
      <c r="J4" s="227" t="s">
        <v>51</v>
      </c>
      <c r="K4" s="234"/>
      <c r="L4" s="234"/>
      <c r="M4" s="21"/>
      <c r="N4" s="37"/>
    </row>
    <row r="5" spans="1:14" ht="48" customHeight="1">
      <c r="A5" s="5" t="s">
        <v>134</v>
      </c>
      <c r="B5" s="10" t="s">
        <v>92</v>
      </c>
      <c r="C5" s="10"/>
      <c r="D5" s="10" t="s">
        <v>232</v>
      </c>
      <c r="E5" s="96" t="s">
        <v>96</v>
      </c>
      <c r="F5" s="10" t="s">
        <v>93</v>
      </c>
      <c r="G5" s="10" t="s">
        <v>9</v>
      </c>
      <c r="H5" s="10" t="s">
        <v>126</v>
      </c>
      <c r="I5" s="10"/>
      <c r="J5" s="10" t="s">
        <v>20</v>
      </c>
      <c r="K5" s="165"/>
      <c r="L5" s="165"/>
      <c r="M5" s="6"/>
      <c r="N5" s="20"/>
    </row>
    <row r="6" spans="1:14" ht="18.75" customHeight="1">
      <c r="A6" s="88" t="s">
        <v>13</v>
      </c>
      <c r="B6" s="116">
        <v>100</v>
      </c>
      <c r="C6" s="116"/>
      <c r="D6" s="116">
        <v>100</v>
      </c>
      <c r="E6" s="116"/>
      <c r="F6" s="116">
        <v>100</v>
      </c>
      <c r="G6" s="116">
        <v>100</v>
      </c>
      <c r="H6" s="116">
        <v>100</v>
      </c>
      <c r="I6" s="116"/>
      <c r="J6" s="116">
        <v>100</v>
      </c>
      <c r="K6" s="166"/>
      <c r="L6" s="166"/>
      <c r="N6" s="7"/>
    </row>
    <row r="7" spans="1:14" ht="12.75">
      <c r="A7" s="3" t="s">
        <v>163</v>
      </c>
      <c r="B7" s="7">
        <v>2.9</v>
      </c>
      <c r="C7" s="97"/>
      <c r="D7" s="7">
        <v>13.6</v>
      </c>
      <c r="E7" s="97"/>
      <c r="F7" s="7">
        <v>5.6</v>
      </c>
      <c r="G7" s="7">
        <v>4.4</v>
      </c>
      <c r="H7" s="7">
        <v>3.9</v>
      </c>
      <c r="I7" s="97"/>
      <c r="J7" s="158" t="s">
        <v>42</v>
      </c>
      <c r="K7" s="167"/>
      <c r="L7" s="167"/>
      <c r="N7" s="4"/>
    </row>
    <row r="8" spans="1:14" ht="12.75">
      <c r="A8" s="3" t="s">
        <v>156</v>
      </c>
      <c r="B8" s="7">
        <v>25.2</v>
      </c>
      <c r="C8" s="97"/>
      <c r="D8" s="7">
        <v>22.7</v>
      </c>
      <c r="E8" s="97"/>
      <c r="F8" s="7">
        <v>28.6</v>
      </c>
      <c r="G8" s="7">
        <v>26.4</v>
      </c>
      <c r="H8" s="7">
        <v>26.1</v>
      </c>
      <c r="I8" s="97"/>
      <c r="J8" s="7">
        <v>4.3</v>
      </c>
      <c r="K8" s="168"/>
      <c r="L8" s="167"/>
      <c r="N8" s="4"/>
    </row>
    <row r="9" spans="1:14" ht="12.75">
      <c r="A9" s="3" t="s">
        <v>157</v>
      </c>
      <c r="B9" s="7">
        <v>26.5</v>
      </c>
      <c r="C9" s="97"/>
      <c r="D9" s="7">
        <v>36.4</v>
      </c>
      <c r="E9" s="97"/>
      <c r="F9" s="7">
        <v>20.1</v>
      </c>
      <c r="G9" s="7">
        <v>22.5</v>
      </c>
      <c r="H9" s="7">
        <v>23.8</v>
      </c>
      <c r="I9" s="97"/>
      <c r="J9" s="7">
        <v>20.5</v>
      </c>
      <c r="K9" s="168"/>
      <c r="L9" s="167"/>
      <c r="N9" s="4"/>
    </row>
    <row r="10" spans="1:14" ht="12.75">
      <c r="A10" s="3" t="s">
        <v>158</v>
      </c>
      <c r="B10" s="7">
        <v>22.7</v>
      </c>
      <c r="C10" s="97"/>
      <c r="D10" s="7">
        <v>9.1</v>
      </c>
      <c r="E10" s="97"/>
      <c r="F10" s="7">
        <v>20.3</v>
      </c>
      <c r="G10" s="7">
        <v>20.5</v>
      </c>
      <c r="H10" s="7">
        <v>21.3</v>
      </c>
      <c r="I10" s="97"/>
      <c r="J10" s="7">
        <v>25.4</v>
      </c>
      <c r="K10" s="168"/>
      <c r="L10" s="167"/>
      <c r="N10" s="4"/>
    </row>
    <row r="11" spans="1:14" ht="12.75">
      <c r="A11" s="3" t="s">
        <v>159</v>
      </c>
      <c r="B11" s="7">
        <v>13.8</v>
      </c>
      <c r="C11" s="97"/>
      <c r="D11" s="7">
        <v>13.6</v>
      </c>
      <c r="E11" s="97"/>
      <c r="F11" s="7">
        <v>14.6</v>
      </c>
      <c r="G11" s="7">
        <v>14.6</v>
      </c>
      <c r="H11" s="7">
        <v>14.3</v>
      </c>
      <c r="I11" s="97"/>
      <c r="J11" s="7">
        <v>23.3</v>
      </c>
      <c r="K11" s="168"/>
      <c r="L11" s="167"/>
      <c r="N11" s="4"/>
    </row>
    <row r="12" spans="1:14" ht="12.75">
      <c r="A12" s="3" t="s">
        <v>160</v>
      </c>
      <c r="B12" s="7">
        <v>6.8</v>
      </c>
      <c r="C12" s="97"/>
      <c r="D12" s="158" t="s">
        <v>42</v>
      </c>
      <c r="E12" s="97"/>
      <c r="F12" s="7">
        <v>7.7</v>
      </c>
      <c r="G12" s="7">
        <v>8.3</v>
      </c>
      <c r="H12" s="7">
        <v>7.7</v>
      </c>
      <c r="I12" s="97"/>
      <c r="J12" s="7">
        <v>15.5</v>
      </c>
      <c r="K12" s="167"/>
      <c r="L12" s="167"/>
      <c r="N12" s="4"/>
    </row>
    <row r="13" spans="1:14" ht="12.75">
      <c r="A13" s="3" t="s">
        <v>161</v>
      </c>
      <c r="B13" s="7">
        <v>2.1</v>
      </c>
      <c r="C13" s="97"/>
      <c r="D13" s="158">
        <v>4.5</v>
      </c>
      <c r="E13" s="106"/>
      <c r="F13" s="7">
        <v>3.1</v>
      </c>
      <c r="G13" s="7">
        <v>3.3</v>
      </c>
      <c r="H13" s="7">
        <v>2.8</v>
      </c>
      <c r="I13" s="97"/>
      <c r="J13" s="7">
        <v>11</v>
      </c>
      <c r="K13" s="167"/>
      <c r="L13" s="167"/>
      <c r="N13" s="4"/>
    </row>
    <row r="14" spans="1:14" ht="12.75">
      <c r="A14" s="3" t="s">
        <v>154</v>
      </c>
      <c r="B14" s="158" t="s">
        <v>42</v>
      </c>
      <c r="C14" s="97"/>
      <c r="D14" s="162" t="s">
        <v>42</v>
      </c>
      <c r="E14" s="118"/>
      <c r="F14" s="162" t="s">
        <v>42</v>
      </c>
      <c r="G14" s="7">
        <v>0</v>
      </c>
      <c r="H14" s="7">
        <v>0</v>
      </c>
      <c r="I14" s="97"/>
      <c r="J14" s="158" t="s">
        <v>42</v>
      </c>
      <c r="K14" s="167"/>
      <c r="L14" s="167"/>
      <c r="N14" s="4"/>
    </row>
    <row r="15" spans="1:14" ht="12.75">
      <c r="A15" s="3" t="s">
        <v>108</v>
      </c>
      <c r="B15" s="4">
        <v>10722</v>
      </c>
      <c r="C15" s="91"/>
      <c r="D15" s="4">
        <v>22</v>
      </c>
      <c r="E15" s="91"/>
      <c r="F15" s="4">
        <v>1580</v>
      </c>
      <c r="G15" s="4">
        <v>16739</v>
      </c>
      <c r="H15" s="4">
        <v>29063</v>
      </c>
      <c r="I15" s="91"/>
      <c r="J15" s="4">
        <v>575</v>
      </c>
      <c r="K15" s="169"/>
      <c r="L15" s="170"/>
      <c r="N15" s="4"/>
    </row>
    <row r="16" spans="1:14" ht="12.75">
      <c r="A16" s="3"/>
      <c r="B16" s="4"/>
      <c r="C16" s="91"/>
      <c r="D16" s="4"/>
      <c r="E16" s="91"/>
      <c r="F16" s="4"/>
      <c r="G16" s="91"/>
      <c r="H16" s="4"/>
      <c r="I16" s="91"/>
      <c r="J16" s="4"/>
      <c r="K16" s="169"/>
      <c r="L16" s="170"/>
      <c r="N16" s="4"/>
    </row>
    <row r="17" spans="1:14" ht="16.5" customHeight="1">
      <c r="A17" s="14" t="s">
        <v>15</v>
      </c>
      <c r="B17" s="116">
        <v>100</v>
      </c>
      <c r="C17" s="116"/>
      <c r="D17" s="116">
        <v>100</v>
      </c>
      <c r="E17" s="116"/>
      <c r="F17" s="116">
        <v>100</v>
      </c>
      <c r="G17" s="116">
        <v>100</v>
      </c>
      <c r="H17" s="116">
        <v>100</v>
      </c>
      <c r="I17" s="116"/>
      <c r="J17" s="116">
        <v>100</v>
      </c>
      <c r="K17" s="166"/>
      <c r="L17" s="171"/>
      <c r="N17" s="4"/>
    </row>
    <row r="18" spans="1:14" ht="12.75">
      <c r="A18" s="3" t="s">
        <v>163</v>
      </c>
      <c r="B18" s="7">
        <v>4.2</v>
      </c>
      <c r="C18" s="97"/>
      <c r="D18" s="7">
        <v>4.3</v>
      </c>
      <c r="E18" s="97"/>
      <c r="F18" s="7">
        <v>13.2</v>
      </c>
      <c r="G18" s="7">
        <v>7.2</v>
      </c>
      <c r="H18" s="7">
        <v>6.6</v>
      </c>
      <c r="I18" s="97"/>
      <c r="J18" s="158" t="s">
        <v>42</v>
      </c>
      <c r="K18" s="167"/>
      <c r="L18" s="167"/>
      <c r="N18" s="4"/>
    </row>
    <row r="19" spans="1:14" ht="12.75">
      <c r="A19" s="3" t="s">
        <v>156</v>
      </c>
      <c r="B19" s="7">
        <v>26.3</v>
      </c>
      <c r="C19" s="97"/>
      <c r="D19" s="7">
        <v>47.8</v>
      </c>
      <c r="E19" s="97"/>
      <c r="F19" s="7">
        <v>40.1</v>
      </c>
      <c r="G19" s="7">
        <v>33.9</v>
      </c>
      <c r="H19" s="7">
        <v>31.8</v>
      </c>
      <c r="I19" s="97"/>
      <c r="J19" s="158" t="s">
        <v>42</v>
      </c>
      <c r="K19" s="168"/>
      <c r="L19" s="167"/>
      <c r="N19" s="4"/>
    </row>
    <row r="20" spans="1:14" ht="12.75">
      <c r="A20" s="3" t="s">
        <v>157</v>
      </c>
      <c r="B20" s="7">
        <v>23.2</v>
      </c>
      <c r="C20" s="97"/>
      <c r="D20" s="7">
        <v>21.7</v>
      </c>
      <c r="E20" s="97"/>
      <c r="F20" s="7">
        <v>13.3</v>
      </c>
      <c r="G20" s="7">
        <v>20.3</v>
      </c>
      <c r="H20" s="7">
        <v>20.8</v>
      </c>
      <c r="I20" s="97"/>
      <c r="J20" s="7">
        <v>27.8</v>
      </c>
      <c r="K20" s="168"/>
      <c r="L20" s="167"/>
      <c r="N20" s="4"/>
    </row>
    <row r="21" spans="1:14" ht="12.75">
      <c r="A21" s="3" t="s">
        <v>158</v>
      </c>
      <c r="B21" s="7">
        <v>19.6</v>
      </c>
      <c r="C21" s="97"/>
      <c r="D21" s="7">
        <v>4.3</v>
      </c>
      <c r="E21" s="97"/>
      <c r="F21" s="7">
        <v>13.9</v>
      </c>
      <c r="G21" s="7">
        <v>16.7</v>
      </c>
      <c r="H21" s="7">
        <v>17.5</v>
      </c>
      <c r="I21" s="97"/>
      <c r="J21" s="7">
        <v>44.4</v>
      </c>
      <c r="K21" s="168"/>
      <c r="L21" s="167"/>
      <c r="N21" s="4"/>
    </row>
    <row r="22" spans="1:14" ht="12.75">
      <c r="A22" s="3" t="s">
        <v>159</v>
      </c>
      <c r="B22" s="7">
        <v>14.5</v>
      </c>
      <c r="C22" s="97"/>
      <c r="D22" s="7">
        <v>13</v>
      </c>
      <c r="E22" s="97"/>
      <c r="F22" s="7">
        <v>10.7</v>
      </c>
      <c r="G22" s="7">
        <v>11.9</v>
      </c>
      <c r="H22" s="7">
        <v>12.7</v>
      </c>
      <c r="I22" s="97"/>
      <c r="J22" s="7">
        <v>16.7</v>
      </c>
      <c r="K22" s="168"/>
      <c r="L22" s="167"/>
      <c r="N22" s="4"/>
    </row>
    <row r="23" spans="1:14" ht="12.75">
      <c r="A23" s="3" t="s">
        <v>160</v>
      </c>
      <c r="B23" s="7">
        <v>8.8</v>
      </c>
      <c r="C23" s="97"/>
      <c r="D23" s="158">
        <v>8.7</v>
      </c>
      <c r="E23" s="106"/>
      <c r="F23" s="7">
        <v>6.7</v>
      </c>
      <c r="G23" s="7">
        <v>7.5</v>
      </c>
      <c r="H23" s="7">
        <v>7.9</v>
      </c>
      <c r="I23" s="97"/>
      <c r="J23" s="158">
        <v>5.6</v>
      </c>
      <c r="K23" s="167"/>
      <c r="L23" s="167"/>
      <c r="N23" s="4"/>
    </row>
    <row r="24" spans="1:14" ht="12.75">
      <c r="A24" s="3" t="s">
        <v>161</v>
      </c>
      <c r="B24" s="7">
        <v>3.4</v>
      </c>
      <c r="C24" s="97"/>
      <c r="D24" s="158" t="s">
        <v>42</v>
      </c>
      <c r="E24" s="106"/>
      <c r="F24" s="158">
        <v>2.1</v>
      </c>
      <c r="G24" s="7">
        <v>2.5</v>
      </c>
      <c r="H24" s="7">
        <v>2.8</v>
      </c>
      <c r="I24" s="97"/>
      <c r="J24" s="7">
        <v>5.6</v>
      </c>
      <c r="K24" s="167"/>
      <c r="L24" s="167"/>
      <c r="N24" s="4"/>
    </row>
    <row r="25" spans="1:14" ht="12.75">
      <c r="A25" s="3" t="s">
        <v>154</v>
      </c>
      <c r="B25" s="158" t="s">
        <v>42</v>
      </c>
      <c r="C25" s="118"/>
      <c r="D25" s="158" t="s">
        <v>42</v>
      </c>
      <c r="E25" s="106"/>
      <c r="F25" s="158" t="s">
        <v>42</v>
      </c>
      <c r="G25" s="158" t="s">
        <v>42</v>
      </c>
      <c r="H25" s="158" t="s">
        <v>42</v>
      </c>
      <c r="I25" s="97"/>
      <c r="J25" s="158" t="s">
        <v>42</v>
      </c>
      <c r="K25" s="167"/>
      <c r="L25" s="167"/>
      <c r="N25" s="4"/>
    </row>
    <row r="26" spans="1:14" ht="12.75">
      <c r="A26" s="21" t="s">
        <v>109</v>
      </c>
      <c r="B26" s="19">
        <v>3137</v>
      </c>
      <c r="C26" s="92"/>
      <c r="D26" s="19">
        <v>23</v>
      </c>
      <c r="E26" s="92"/>
      <c r="F26" s="19">
        <v>760</v>
      </c>
      <c r="G26" s="19">
        <v>4772</v>
      </c>
      <c r="H26" s="19">
        <v>8692</v>
      </c>
      <c r="I26" s="92"/>
      <c r="J26" s="19">
        <v>18</v>
      </c>
      <c r="K26" s="169"/>
      <c r="L26" s="172"/>
      <c r="N26" s="19"/>
    </row>
    <row r="27" spans="1:14" ht="12.75">
      <c r="A27" s="21"/>
      <c r="B27" s="19"/>
      <c r="C27" s="92"/>
      <c r="D27" s="19"/>
      <c r="E27" s="92"/>
      <c r="F27" s="19"/>
      <c r="G27" s="92"/>
      <c r="H27" s="92"/>
      <c r="I27" s="92"/>
      <c r="J27" s="19"/>
      <c r="K27" s="173"/>
      <c r="L27" s="172"/>
      <c r="N27" s="19"/>
    </row>
    <row r="28" spans="1:12" ht="16.5" customHeight="1">
      <c r="A28" s="14" t="s">
        <v>36</v>
      </c>
      <c r="B28" s="116">
        <v>100</v>
      </c>
      <c r="C28" s="116"/>
      <c r="D28" s="116">
        <v>100</v>
      </c>
      <c r="E28" s="116"/>
      <c r="F28" s="116">
        <v>100</v>
      </c>
      <c r="G28" s="116">
        <v>100</v>
      </c>
      <c r="H28" s="116">
        <v>100</v>
      </c>
      <c r="I28" s="116"/>
      <c r="J28" s="116">
        <v>100</v>
      </c>
      <c r="K28" s="166"/>
      <c r="L28" s="171"/>
    </row>
    <row r="29" spans="1:12" ht="12.75">
      <c r="A29" s="3" t="s">
        <v>163</v>
      </c>
      <c r="B29" s="159">
        <v>3.2</v>
      </c>
      <c r="C29" s="98"/>
      <c r="D29" s="159">
        <v>8.9</v>
      </c>
      <c r="E29" s="98"/>
      <c r="F29" s="159">
        <v>8.1</v>
      </c>
      <c r="G29" s="159">
        <v>5</v>
      </c>
      <c r="H29" s="159">
        <v>4.6</v>
      </c>
      <c r="I29" s="98"/>
      <c r="J29" s="160" t="s">
        <v>42</v>
      </c>
      <c r="K29" s="174"/>
      <c r="L29" s="174"/>
    </row>
    <row r="30" spans="1:12" ht="12.75">
      <c r="A30" s="3" t="s">
        <v>156</v>
      </c>
      <c r="B30" s="159">
        <v>25.5</v>
      </c>
      <c r="C30" s="98"/>
      <c r="D30" s="159">
        <v>35.6</v>
      </c>
      <c r="E30" s="98"/>
      <c r="F30" s="159">
        <v>32.4</v>
      </c>
      <c r="G30" s="159">
        <v>28.1</v>
      </c>
      <c r="H30" s="159">
        <v>27.4</v>
      </c>
      <c r="I30" s="98"/>
      <c r="J30" s="161">
        <v>4.2</v>
      </c>
      <c r="K30" s="175"/>
      <c r="L30" s="174"/>
    </row>
    <row r="31" spans="1:12" ht="12.75">
      <c r="A31" s="3" t="s">
        <v>157</v>
      </c>
      <c r="B31" s="159">
        <v>25.7</v>
      </c>
      <c r="C31" s="98"/>
      <c r="D31" s="159">
        <v>28.9</v>
      </c>
      <c r="E31" s="98"/>
      <c r="F31" s="159">
        <v>17.9</v>
      </c>
      <c r="G31" s="159">
        <v>22</v>
      </c>
      <c r="H31" s="159">
        <v>23.1</v>
      </c>
      <c r="I31" s="98"/>
      <c r="J31" s="161">
        <v>20.7</v>
      </c>
      <c r="K31" s="175"/>
      <c r="L31" s="174"/>
    </row>
    <row r="32" spans="1:12" ht="12.75">
      <c r="A32" s="3" t="s">
        <v>158</v>
      </c>
      <c r="B32" s="159">
        <v>22</v>
      </c>
      <c r="C32" s="98"/>
      <c r="D32" s="159">
        <v>6.7</v>
      </c>
      <c r="E32" s="98"/>
      <c r="F32" s="159">
        <v>18.2</v>
      </c>
      <c r="G32" s="159">
        <v>19.7</v>
      </c>
      <c r="H32" s="159">
        <v>20.4</v>
      </c>
      <c r="I32" s="98"/>
      <c r="J32" s="161">
        <v>26</v>
      </c>
      <c r="K32" s="175"/>
      <c r="L32" s="174"/>
    </row>
    <row r="33" spans="1:12" ht="12.75">
      <c r="A33" s="3" t="s">
        <v>159</v>
      </c>
      <c r="B33" s="159">
        <v>14</v>
      </c>
      <c r="C33" s="98"/>
      <c r="D33" s="159">
        <v>13.3</v>
      </c>
      <c r="E33" s="98"/>
      <c r="F33" s="159">
        <v>13.3</v>
      </c>
      <c r="G33" s="159">
        <v>14</v>
      </c>
      <c r="H33" s="159">
        <v>14</v>
      </c>
      <c r="I33" s="98"/>
      <c r="J33" s="161">
        <v>23.1</v>
      </c>
      <c r="K33" s="175"/>
      <c r="L33" s="174"/>
    </row>
    <row r="34" spans="1:12" ht="12.75">
      <c r="A34" s="3" t="s">
        <v>160</v>
      </c>
      <c r="B34" s="159">
        <v>7.2</v>
      </c>
      <c r="C34" s="98"/>
      <c r="D34" s="159">
        <v>4.4</v>
      </c>
      <c r="E34" s="98"/>
      <c r="F34" s="159">
        <v>7.4</v>
      </c>
      <c r="G34" s="159">
        <v>8.1</v>
      </c>
      <c r="H34" s="159">
        <v>7.7</v>
      </c>
      <c r="I34" s="98"/>
      <c r="J34" s="161">
        <v>15.2</v>
      </c>
      <c r="K34" s="174"/>
      <c r="L34" s="174"/>
    </row>
    <row r="35" spans="1:12" ht="12.75">
      <c r="A35" s="3" t="s">
        <v>161</v>
      </c>
      <c r="B35" s="159">
        <v>2.4</v>
      </c>
      <c r="C35" s="98"/>
      <c r="D35" s="160">
        <v>2.2</v>
      </c>
      <c r="E35" s="107"/>
      <c r="F35" s="159">
        <v>2.8</v>
      </c>
      <c r="G35" s="159">
        <v>3.1</v>
      </c>
      <c r="H35" s="159">
        <v>2.8</v>
      </c>
      <c r="I35" s="98"/>
      <c r="J35" s="161">
        <v>10.8</v>
      </c>
      <c r="K35" s="174"/>
      <c r="L35" s="174"/>
    </row>
    <row r="36" spans="1:12" ht="12.75">
      <c r="A36" s="3" t="s">
        <v>154</v>
      </c>
      <c r="B36" s="160" t="s">
        <v>42</v>
      </c>
      <c r="C36" s="98"/>
      <c r="D36" s="160" t="s">
        <v>42</v>
      </c>
      <c r="E36" s="107"/>
      <c r="F36" s="160" t="s">
        <v>42</v>
      </c>
      <c r="G36" s="159">
        <v>0</v>
      </c>
      <c r="H36" s="159">
        <v>0</v>
      </c>
      <c r="I36" s="98"/>
      <c r="J36" s="160" t="s">
        <v>42</v>
      </c>
      <c r="K36" s="174"/>
      <c r="L36" s="174"/>
    </row>
    <row r="37" spans="1:13" ht="16.5" customHeight="1">
      <c r="A37" s="3" t="s">
        <v>33</v>
      </c>
      <c r="B37" s="19">
        <v>13859</v>
      </c>
      <c r="C37" s="94"/>
      <c r="D37" s="63">
        <v>45</v>
      </c>
      <c r="E37" s="94"/>
      <c r="F37" s="63">
        <v>2340</v>
      </c>
      <c r="G37" s="63">
        <v>21511</v>
      </c>
      <c r="H37" s="63">
        <v>37755</v>
      </c>
      <c r="I37" s="94"/>
      <c r="J37" s="63">
        <v>593</v>
      </c>
      <c r="K37" s="176"/>
      <c r="L37" s="177"/>
      <c r="M37" s="6"/>
    </row>
    <row r="38" spans="1:13" ht="24" customHeight="1">
      <c r="A38" s="86"/>
      <c r="B38" s="87"/>
      <c r="C38" s="19"/>
      <c r="D38" s="19"/>
      <c r="E38" s="19"/>
      <c r="F38" s="19"/>
      <c r="G38" s="19"/>
      <c r="H38" s="19"/>
      <c r="I38" s="19"/>
      <c r="J38" s="19"/>
      <c r="K38" s="19"/>
      <c r="L38" s="19"/>
      <c r="M38" s="6"/>
    </row>
    <row r="39" spans="1:13" ht="61.5" customHeight="1">
      <c r="A39" s="225" t="s">
        <v>233</v>
      </c>
      <c r="B39" s="233"/>
      <c r="C39" s="233"/>
      <c r="D39" s="233"/>
      <c r="E39" s="233"/>
      <c r="F39" s="233"/>
      <c r="G39" s="233"/>
      <c r="H39" s="233"/>
      <c r="I39" s="233"/>
      <c r="J39" s="233"/>
      <c r="K39" s="233"/>
      <c r="L39" s="233"/>
      <c r="M39" s="26"/>
    </row>
    <row r="40" ht="12.75">
      <c r="A40" s="28"/>
    </row>
    <row r="41" spans="1:11" ht="12.75">
      <c r="A41" s="28"/>
      <c r="B41" s="28"/>
      <c r="C41" s="28"/>
      <c r="D41" s="28"/>
      <c r="E41" s="28"/>
      <c r="F41" s="28"/>
      <c r="G41" s="28"/>
      <c r="H41" s="28"/>
      <c r="I41" s="28"/>
      <c r="J41" s="28"/>
      <c r="K41" s="28"/>
    </row>
    <row r="42" ht="12.75">
      <c r="A42" s="28"/>
    </row>
    <row r="51" ht="12.75">
      <c r="A51" s="28"/>
    </row>
    <row r="52" ht="12.75">
      <c r="A52" s="28"/>
    </row>
    <row r="53" spans="1:11" ht="12.75">
      <c r="A53" s="28"/>
      <c r="B53" s="28"/>
      <c r="C53" s="28"/>
      <c r="D53" s="28"/>
      <c r="E53" s="28"/>
      <c r="F53" s="28"/>
      <c r="G53" s="28"/>
      <c r="H53" s="28"/>
      <c r="I53" s="28"/>
      <c r="J53" s="28"/>
      <c r="K53" s="28"/>
    </row>
    <row r="54" ht="12.75">
      <c r="A54" s="28"/>
    </row>
  </sheetData>
  <sheetProtection/>
  <mergeCells count="5">
    <mergeCell ref="A39:L39"/>
    <mergeCell ref="A1:L1"/>
    <mergeCell ref="A3:L3"/>
    <mergeCell ref="J4:L4"/>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
      <selection activeCell="F4" sqref="F4"/>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213" t="s">
        <v>214</v>
      </c>
      <c r="B1" s="214"/>
      <c r="C1" s="214"/>
      <c r="D1" s="214"/>
      <c r="E1" s="214"/>
      <c r="F1" s="16"/>
      <c r="G1" s="16"/>
      <c r="H1" s="16"/>
      <c r="I1" s="16"/>
      <c r="J1" s="16"/>
    </row>
    <row r="2" spans="1:10" ht="7.5" customHeight="1">
      <c r="A2" s="75"/>
      <c r="B2" s="76"/>
      <c r="C2" s="76"/>
      <c r="D2" s="76"/>
      <c r="E2" s="76"/>
      <c r="F2" s="16"/>
      <c r="G2" s="16"/>
      <c r="H2" s="16"/>
      <c r="I2" s="16"/>
      <c r="J2" s="16"/>
    </row>
    <row r="3" spans="1:10" ht="39.75" customHeight="1">
      <c r="A3" s="216" t="s">
        <v>193</v>
      </c>
      <c r="B3" s="216"/>
      <c r="C3" s="216"/>
      <c r="D3" s="216"/>
      <c r="E3" s="216"/>
      <c r="F3" s="17"/>
      <c r="G3" s="17"/>
      <c r="H3" s="17"/>
      <c r="I3" s="17"/>
      <c r="J3" s="17"/>
    </row>
    <row r="4" spans="1:10" ht="25.5" customHeight="1">
      <c r="A4" s="5" t="s">
        <v>103</v>
      </c>
      <c r="B4" s="59" t="s">
        <v>90</v>
      </c>
      <c r="C4" s="59" t="s">
        <v>89</v>
      </c>
      <c r="D4" s="59" t="s">
        <v>94</v>
      </c>
      <c r="E4" s="59" t="s">
        <v>91</v>
      </c>
      <c r="F4" s="20"/>
      <c r="G4" s="20"/>
      <c r="H4" s="20"/>
      <c r="I4" s="20"/>
      <c r="J4" s="20"/>
    </row>
    <row r="5" spans="1:10" ht="18.75" customHeight="1">
      <c r="A5" s="53" t="s">
        <v>135</v>
      </c>
      <c r="B5" s="53"/>
      <c r="C5" s="54"/>
      <c r="D5" s="54"/>
      <c r="E5" s="54"/>
      <c r="F5" s="54"/>
      <c r="G5" s="54"/>
      <c r="H5" s="54"/>
      <c r="I5" s="54"/>
      <c r="J5" s="54"/>
    </row>
    <row r="6" spans="1:10" ht="18.75" customHeight="1">
      <c r="A6" s="29" t="s">
        <v>11</v>
      </c>
      <c r="B6" s="68">
        <f>B7+B8</f>
        <v>86</v>
      </c>
      <c r="C6" s="69">
        <f>C7+C8</f>
        <v>796</v>
      </c>
      <c r="D6" s="69">
        <f>D7+D8</f>
        <v>6630</v>
      </c>
      <c r="E6" s="69">
        <f>B6+C6+D6</f>
        <v>7512</v>
      </c>
      <c r="F6" s="41"/>
      <c r="G6" s="41"/>
      <c r="H6" s="55"/>
      <c r="I6" s="55"/>
      <c r="J6" s="55"/>
    </row>
    <row r="7" spans="1:10" ht="12.75">
      <c r="A7" s="34" t="s">
        <v>13</v>
      </c>
      <c r="B7" s="40">
        <v>56</v>
      </c>
      <c r="C7" s="41">
        <v>558</v>
      </c>
      <c r="D7" s="41">
        <v>3917</v>
      </c>
      <c r="E7" s="41">
        <f>B7+C7+D7</f>
        <v>4531</v>
      </c>
      <c r="F7" s="41"/>
      <c r="G7" s="41"/>
      <c r="H7" s="41"/>
      <c r="I7" s="41"/>
      <c r="J7" s="41"/>
    </row>
    <row r="8" spans="1:10" ht="12.75">
      <c r="A8" s="34" t="s">
        <v>12</v>
      </c>
      <c r="B8" s="40">
        <v>30</v>
      </c>
      <c r="C8" s="41">
        <v>238</v>
      </c>
      <c r="D8" s="41">
        <v>2713</v>
      </c>
      <c r="E8" s="41">
        <f aca="true" t="shared" si="0" ref="E8:E25">B8+C8+D8</f>
        <v>2981</v>
      </c>
      <c r="F8" s="41"/>
      <c r="G8" s="41"/>
      <c r="H8" s="41"/>
      <c r="I8" s="41"/>
      <c r="J8" s="41"/>
    </row>
    <row r="9" spans="1:10" ht="12.75">
      <c r="A9" s="29" t="s">
        <v>14</v>
      </c>
      <c r="B9" s="68">
        <f>B10+B11</f>
        <v>51</v>
      </c>
      <c r="C9" s="69">
        <f>C10+C11</f>
        <v>265</v>
      </c>
      <c r="D9" s="69">
        <f>D10+D11</f>
        <v>1059</v>
      </c>
      <c r="E9" s="69">
        <f t="shared" si="0"/>
        <v>1375</v>
      </c>
      <c r="F9" s="41"/>
      <c r="G9" s="41"/>
      <c r="H9" s="41"/>
      <c r="I9" s="41"/>
      <c r="J9" s="41"/>
    </row>
    <row r="10" spans="1:10" ht="12.75">
      <c r="A10" s="34" t="s">
        <v>13</v>
      </c>
      <c r="B10" s="156">
        <v>27</v>
      </c>
      <c r="C10" s="41">
        <v>214</v>
      </c>
      <c r="D10" s="41">
        <v>867</v>
      </c>
      <c r="E10" s="41">
        <f t="shared" si="0"/>
        <v>1108</v>
      </c>
      <c r="F10" s="41"/>
      <c r="G10" s="41"/>
      <c r="H10" s="41"/>
      <c r="I10" s="41"/>
      <c r="J10" s="41"/>
    </row>
    <row r="11" spans="1:10" ht="12.75">
      <c r="A11" s="34" t="s">
        <v>12</v>
      </c>
      <c r="B11" s="40">
        <v>24</v>
      </c>
      <c r="C11" s="41">
        <v>51</v>
      </c>
      <c r="D11" s="41">
        <v>192</v>
      </c>
      <c r="E11" s="41">
        <f t="shared" si="0"/>
        <v>267</v>
      </c>
      <c r="F11" s="41"/>
      <c r="G11" s="41"/>
      <c r="H11" s="41"/>
      <c r="I11" s="41"/>
      <c r="J11" s="41"/>
    </row>
    <row r="12" spans="1:10" ht="12.75">
      <c r="A12" s="29" t="s">
        <v>32</v>
      </c>
      <c r="B12" s="68">
        <f aca="true" t="shared" si="1" ref="B12:D14">B6+B9</f>
        <v>137</v>
      </c>
      <c r="C12" s="68">
        <f t="shared" si="1"/>
        <v>1061</v>
      </c>
      <c r="D12" s="68">
        <f t="shared" si="1"/>
        <v>7689</v>
      </c>
      <c r="E12" s="69">
        <f t="shared" si="0"/>
        <v>8887</v>
      </c>
      <c r="F12" s="28"/>
      <c r="G12" s="28"/>
      <c r="H12" s="28"/>
      <c r="I12" s="28"/>
      <c r="J12" s="28"/>
    </row>
    <row r="13" spans="1:10" ht="12.75">
      <c r="A13" s="34" t="s">
        <v>13</v>
      </c>
      <c r="B13" s="40">
        <f t="shared" si="1"/>
        <v>83</v>
      </c>
      <c r="C13" s="40">
        <f t="shared" si="1"/>
        <v>772</v>
      </c>
      <c r="D13" s="40">
        <f t="shared" si="1"/>
        <v>4784</v>
      </c>
      <c r="E13" s="41">
        <f t="shared" si="0"/>
        <v>5639</v>
      </c>
      <c r="F13" s="28"/>
      <c r="G13" s="28"/>
      <c r="H13" s="28"/>
      <c r="I13" s="28"/>
      <c r="J13" s="28"/>
    </row>
    <row r="14" spans="1:10" ht="12.75">
      <c r="A14" s="34" t="s">
        <v>12</v>
      </c>
      <c r="B14" s="40">
        <f t="shared" si="1"/>
        <v>54</v>
      </c>
      <c r="C14" s="40">
        <f t="shared" si="1"/>
        <v>289</v>
      </c>
      <c r="D14" s="40">
        <f t="shared" si="1"/>
        <v>2905</v>
      </c>
      <c r="E14" s="41">
        <f t="shared" si="0"/>
        <v>3248</v>
      </c>
      <c r="F14" s="28"/>
      <c r="G14" s="28"/>
      <c r="H14" s="28"/>
      <c r="I14" s="28"/>
      <c r="J14" s="28"/>
    </row>
    <row r="15" spans="2:10" ht="16.5" customHeight="1">
      <c r="B15" s="68"/>
      <c r="C15" s="41"/>
      <c r="D15" s="41"/>
      <c r="E15" s="41"/>
      <c r="F15" s="28"/>
      <c r="G15" s="28"/>
      <c r="H15" s="28"/>
      <c r="I15" s="28"/>
      <c r="J15" s="28"/>
    </row>
    <row r="16" spans="1:10" ht="12.75" customHeight="1">
      <c r="A16" s="29" t="s">
        <v>136</v>
      </c>
      <c r="B16" s="68"/>
      <c r="C16" s="41"/>
      <c r="D16" s="41"/>
      <c r="E16" s="41"/>
      <c r="F16" s="28"/>
      <c r="G16" s="28"/>
      <c r="H16" s="28"/>
      <c r="I16" s="28"/>
      <c r="J16" s="28"/>
    </row>
    <row r="17" spans="1:10" ht="18.75" customHeight="1">
      <c r="A17" s="29" t="s">
        <v>11</v>
      </c>
      <c r="B17" s="68">
        <f>B18+B19</f>
        <v>115</v>
      </c>
      <c r="C17" s="69">
        <f>C18+C19</f>
        <v>869</v>
      </c>
      <c r="D17" s="69">
        <f>D18+D19</f>
        <v>6215</v>
      </c>
      <c r="E17" s="69">
        <f t="shared" si="0"/>
        <v>7199</v>
      </c>
      <c r="F17" s="28"/>
      <c r="G17" s="28"/>
      <c r="H17" s="28"/>
      <c r="I17" s="28"/>
      <c r="J17" s="28"/>
    </row>
    <row r="18" spans="1:10" ht="12.75">
      <c r="A18" s="34" t="s">
        <v>13</v>
      </c>
      <c r="B18" s="40">
        <v>74</v>
      </c>
      <c r="C18" s="41">
        <v>622</v>
      </c>
      <c r="D18" s="41">
        <v>3999</v>
      </c>
      <c r="E18" s="41">
        <f t="shared" si="0"/>
        <v>4695</v>
      </c>
      <c r="F18" s="28"/>
      <c r="G18" s="28"/>
      <c r="H18" s="28"/>
      <c r="I18" s="28"/>
      <c r="J18" s="28"/>
    </row>
    <row r="19" spans="1:10" ht="12.75">
      <c r="A19" s="34" t="s">
        <v>12</v>
      </c>
      <c r="B19" s="40">
        <v>41</v>
      </c>
      <c r="C19" s="41">
        <v>247</v>
      </c>
      <c r="D19" s="41">
        <v>2216</v>
      </c>
      <c r="E19" s="41">
        <f t="shared" si="0"/>
        <v>2504</v>
      </c>
      <c r="F19" s="28"/>
      <c r="G19" s="28"/>
      <c r="H19" s="28"/>
      <c r="I19" s="28"/>
      <c r="J19" s="28"/>
    </row>
    <row r="20" spans="1:10" ht="12.75">
      <c r="A20" s="29" t="s">
        <v>14</v>
      </c>
      <c r="B20" s="68">
        <f>B21+B22</f>
        <v>54</v>
      </c>
      <c r="C20" s="69">
        <f>C21+C22</f>
        <v>302</v>
      </c>
      <c r="D20" s="69">
        <f>D21+D22</f>
        <v>1007</v>
      </c>
      <c r="E20" s="69">
        <f t="shared" si="0"/>
        <v>1363</v>
      </c>
      <c r="F20" s="28"/>
      <c r="G20" s="28"/>
      <c r="H20" s="28"/>
      <c r="I20" s="28"/>
      <c r="J20" s="28"/>
    </row>
    <row r="21" spans="1:10" ht="12.75">
      <c r="A21" s="34" t="s">
        <v>13</v>
      </c>
      <c r="B21" s="156">
        <v>33</v>
      </c>
      <c r="C21" s="41">
        <v>250</v>
      </c>
      <c r="D21" s="41">
        <v>853</v>
      </c>
      <c r="E21" s="41">
        <f t="shared" si="0"/>
        <v>1136</v>
      </c>
      <c r="F21" s="28"/>
      <c r="G21" s="28"/>
      <c r="H21" s="28"/>
      <c r="I21" s="28"/>
      <c r="J21" s="28"/>
    </row>
    <row r="22" spans="1:10" ht="12.75">
      <c r="A22" s="34" t="s">
        <v>12</v>
      </c>
      <c r="B22" s="40">
        <v>21</v>
      </c>
      <c r="C22" s="41">
        <v>52</v>
      </c>
      <c r="D22" s="41">
        <v>154</v>
      </c>
      <c r="E22" s="41">
        <f t="shared" si="0"/>
        <v>227</v>
      </c>
      <c r="F22" s="28"/>
      <c r="G22" s="28"/>
      <c r="H22" s="28"/>
      <c r="I22" s="28"/>
      <c r="J22" s="28"/>
    </row>
    <row r="23" spans="1:10" ht="12.75">
      <c r="A23" s="29" t="s">
        <v>32</v>
      </c>
      <c r="B23" s="68">
        <f aca="true" t="shared" si="2" ref="B23:D25">B17+B20</f>
        <v>169</v>
      </c>
      <c r="C23" s="68">
        <f t="shared" si="2"/>
        <v>1171</v>
      </c>
      <c r="D23" s="68">
        <f t="shared" si="2"/>
        <v>7222</v>
      </c>
      <c r="E23" s="69">
        <f t="shared" si="0"/>
        <v>8562</v>
      </c>
      <c r="F23" s="28"/>
      <c r="G23" s="28"/>
      <c r="H23" s="28"/>
      <c r="I23" s="28"/>
      <c r="J23" s="28"/>
    </row>
    <row r="24" spans="1:10" ht="12.75">
      <c r="A24" s="34" t="s">
        <v>13</v>
      </c>
      <c r="B24" s="40">
        <f t="shared" si="2"/>
        <v>107</v>
      </c>
      <c r="C24" s="40">
        <f t="shared" si="2"/>
        <v>872</v>
      </c>
      <c r="D24" s="40">
        <f t="shared" si="2"/>
        <v>4852</v>
      </c>
      <c r="E24" s="41">
        <f t="shared" si="0"/>
        <v>5831</v>
      </c>
      <c r="F24" s="28"/>
      <c r="G24" s="28"/>
      <c r="H24" s="28"/>
      <c r="I24" s="28"/>
      <c r="J24" s="28"/>
    </row>
    <row r="25" spans="1:10" ht="12.75">
      <c r="A25" s="35" t="s">
        <v>12</v>
      </c>
      <c r="B25" s="46">
        <f t="shared" si="2"/>
        <v>62</v>
      </c>
      <c r="C25" s="46">
        <f t="shared" si="2"/>
        <v>299</v>
      </c>
      <c r="D25" s="46">
        <f t="shared" si="2"/>
        <v>2370</v>
      </c>
      <c r="E25" s="47">
        <f t="shared" si="0"/>
        <v>2731</v>
      </c>
      <c r="F25" s="39"/>
      <c r="G25" s="39"/>
      <c r="H25" s="39"/>
      <c r="I25" s="39"/>
      <c r="J25" s="39"/>
    </row>
    <row r="26" spans="1:10" ht="24" customHeight="1">
      <c r="A26" s="81"/>
      <c r="B26" s="43"/>
      <c r="C26" s="43"/>
      <c r="D26" s="43"/>
      <c r="E26" s="45"/>
      <c r="F26" s="39"/>
      <c r="G26" s="39"/>
      <c r="H26" s="39"/>
      <c r="I26" s="39"/>
      <c r="J26" s="39"/>
    </row>
    <row r="27" spans="1:10" ht="47.25" customHeight="1">
      <c r="A27" s="217" t="s">
        <v>164</v>
      </c>
      <c r="B27" s="218"/>
      <c r="C27" s="218"/>
      <c r="D27" s="218"/>
      <c r="E27" s="218"/>
      <c r="F27" s="214"/>
      <c r="G27" s="26"/>
      <c r="H27" s="26"/>
      <c r="I27" s="28"/>
      <c r="J27" s="28"/>
    </row>
    <row r="28" spans="1:10" ht="12.75">
      <c r="A28" s="28"/>
      <c r="B28" s="28"/>
      <c r="C28" s="28"/>
      <c r="D28" s="28"/>
      <c r="E28" s="28"/>
      <c r="F28" s="28"/>
      <c r="G28" s="28"/>
      <c r="H28" s="28"/>
      <c r="I28" s="28"/>
      <c r="J28" s="28"/>
    </row>
    <row r="29" spans="1:10" ht="12.75">
      <c r="A29" s="33"/>
      <c r="B29" s="33"/>
      <c r="C29" s="16"/>
      <c r="D29" s="16"/>
      <c r="E29" s="16"/>
      <c r="F29" s="16"/>
      <c r="G29" s="16"/>
      <c r="H29" s="16"/>
      <c r="I29" s="16"/>
      <c r="J29" s="16"/>
    </row>
    <row r="30" spans="1:10" ht="12.75">
      <c r="A30" s="17"/>
      <c r="B30" s="17"/>
      <c r="C30" s="17"/>
      <c r="D30" s="17"/>
      <c r="E30" s="17"/>
      <c r="F30" s="17"/>
      <c r="G30" s="17"/>
      <c r="H30" s="17"/>
      <c r="I30" s="17"/>
      <c r="J30" s="17"/>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sheetData>
  <sheetProtection/>
  <mergeCells count="3">
    <mergeCell ref="A1:E1"/>
    <mergeCell ref="A3:E3"/>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H27"/>
  <sheetViews>
    <sheetView zoomScalePageLayoutView="0" workbookViewId="0" topLeftCell="A1">
      <selection activeCell="F5" sqref="F5"/>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6" ht="42" customHeight="1">
      <c r="A1" s="213" t="s">
        <v>215</v>
      </c>
      <c r="B1" s="214"/>
      <c r="C1" s="214"/>
      <c r="D1" s="214"/>
      <c r="E1" s="214"/>
      <c r="F1" s="212"/>
    </row>
    <row r="2" spans="1:5" ht="7.5" customHeight="1">
      <c r="A2" s="75"/>
      <c r="B2" s="76"/>
      <c r="C2" s="76"/>
      <c r="D2" s="76"/>
      <c r="E2" s="76"/>
    </row>
    <row r="3" spans="1:5" ht="39.75" customHeight="1">
      <c r="A3" s="216" t="s">
        <v>194</v>
      </c>
      <c r="B3" s="216"/>
      <c r="C3" s="216"/>
      <c r="D3" s="216"/>
      <c r="E3" s="216"/>
    </row>
    <row r="4" spans="1:5" ht="27.75" customHeight="1">
      <c r="A4" s="5" t="s">
        <v>103</v>
      </c>
      <c r="B4" s="59" t="s">
        <v>90</v>
      </c>
      <c r="C4" s="59" t="s">
        <v>89</v>
      </c>
      <c r="D4" s="59" t="s">
        <v>116</v>
      </c>
      <c r="E4" s="59" t="s">
        <v>91</v>
      </c>
    </row>
    <row r="5" spans="1:5" ht="18.75" customHeight="1">
      <c r="A5" s="53" t="s">
        <v>135</v>
      </c>
      <c r="B5" s="53"/>
      <c r="C5" s="54"/>
      <c r="D5" s="54"/>
      <c r="E5" s="54"/>
    </row>
    <row r="6" spans="1:5" ht="18.75" customHeight="1">
      <c r="A6" s="29" t="s">
        <v>11</v>
      </c>
      <c r="B6" s="69">
        <f>B7+B8</f>
        <v>38</v>
      </c>
      <c r="C6" s="69">
        <f>C7+C8</f>
        <v>561</v>
      </c>
      <c r="D6" s="69">
        <f>D7+D8</f>
        <v>6587</v>
      </c>
      <c r="E6" s="69">
        <f>B6+C6+D6</f>
        <v>7186</v>
      </c>
    </row>
    <row r="7" spans="1:5" ht="12.75">
      <c r="A7" s="34" t="s">
        <v>13</v>
      </c>
      <c r="B7" s="40">
        <v>22</v>
      </c>
      <c r="C7" s="41">
        <v>369</v>
      </c>
      <c r="D7" s="41">
        <v>3875</v>
      </c>
      <c r="E7" s="41">
        <f aca="true" t="shared" si="0" ref="E7:E25">B7+C7+D7</f>
        <v>4266</v>
      </c>
    </row>
    <row r="8" spans="1:5" ht="12.75">
      <c r="A8" s="34" t="s">
        <v>12</v>
      </c>
      <c r="B8" s="40">
        <v>16</v>
      </c>
      <c r="C8" s="41">
        <v>192</v>
      </c>
      <c r="D8" s="41">
        <v>2712</v>
      </c>
      <c r="E8" s="41">
        <f t="shared" si="0"/>
        <v>2920</v>
      </c>
    </row>
    <row r="9" spans="1:5" ht="12.75">
      <c r="A9" s="29" t="s">
        <v>14</v>
      </c>
      <c r="B9" s="68">
        <f>SUM(B10:B11)</f>
        <v>31</v>
      </c>
      <c r="C9" s="68">
        <f>C10+C11</f>
        <v>172</v>
      </c>
      <c r="D9" s="68">
        <f>D10+D11</f>
        <v>987</v>
      </c>
      <c r="E9" s="69">
        <f t="shared" si="0"/>
        <v>1190</v>
      </c>
    </row>
    <row r="10" spans="1:5" ht="12.75">
      <c r="A10" s="34" t="s">
        <v>13</v>
      </c>
      <c r="B10" s="156">
        <v>15</v>
      </c>
      <c r="C10" s="41">
        <v>136</v>
      </c>
      <c r="D10" s="41">
        <v>796</v>
      </c>
      <c r="E10" s="41">
        <f t="shared" si="0"/>
        <v>947</v>
      </c>
    </row>
    <row r="11" spans="1:5" ht="12.75">
      <c r="A11" s="34" t="s">
        <v>12</v>
      </c>
      <c r="B11" s="40">
        <v>16</v>
      </c>
      <c r="C11" s="41">
        <v>36</v>
      </c>
      <c r="D11" s="41">
        <v>191</v>
      </c>
      <c r="E11" s="41">
        <f>SUM(B11:D11)</f>
        <v>243</v>
      </c>
    </row>
    <row r="12" spans="1:5" ht="12.75">
      <c r="A12" s="29" t="s">
        <v>32</v>
      </c>
      <c r="B12" s="68">
        <f aca="true" t="shared" si="1" ref="B12:D14">B6+B9</f>
        <v>69</v>
      </c>
      <c r="C12" s="68">
        <f t="shared" si="1"/>
        <v>733</v>
      </c>
      <c r="D12" s="68">
        <f t="shared" si="1"/>
        <v>7574</v>
      </c>
      <c r="E12" s="69">
        <f t="shared" si="0"/>
        <v>8376</v>
      </c>
    </row>
    <row r="13" spans="1:5" ht="12.75">
      <c r="A13" s="34" t="s">
        <v>13</v>
      </c>
      <c r="B13" s="40">
        <f t="shared" si="1"/>
        <v>37</v>
      </c>
      <c r="C13" s="40">
        <f t="shared" si="1"/>
        <v>505</v>
      </c>
      <c r="D13" s="40">
        <f t="shared" si="1"/>
        <v>4671</v>
      </c>
      <c r="E13" s="41">
        <f t="shared" si="0"/>
        <v>5213</v>
      </c>
    </row>
    <row r="14" spans="1:5" ht="12.75">
      <c r="A14" s="34" t="s">
        <v>12</v>
      </c>
      <c r="B14" s="40">
        <f t="shared" si="1"/>
        <v>32</v>
      </c>
      <c r="C14" s="40">
        <f t="shared" si="1"/>
        <v>228</v>
      </c>
      <c r="D14" s="40">
        <f t="shared" si="1"/>
        <v>2903</v>
      </c>
      <c r="E14" s="41">
        <f t="shared" si="0"/>
        <v>3163</v>
      </c>
    </row>
    <row r="15" spans="2:5" ht="16.5" customHeight="1">
      <c r="B15" s="68"/>
      <c r="C15" s="41"/>
      <c r="D15" s="41"/>
      <c r="E15" s="41"/>
    </row>
    <row r="16" spans="1:5" ht="16.5" customHeight="1">
      <c r="A16" s="29" t="s">
        <v>136</v>
      </c>
      <c r="B16" s="68"/>
      <c r="C16" s="41"/>
      <c r="D16" s="41"/>
      <c r="E16" s="41"/>
    </row>
    <row r="17" spans="1:5" ht="18.75" customHeight="1">
      <c r="A17" s="29" t="s">
        <v>11</v>
      </c>
      <c r="B17" s="68">
        <f>B18+B19</f>
        <v>28</v>
      </c>
      <c r="C17" s="68">
        <f>C18+C19</f>
        <v>584</v>
      </c>
      <c r="D17" s="68">
        <f>D18+D19</f>
        <v>6183</v>
      </c>
      <c r="E17" s="69">
        <f t="shared" si="0"/>
        <v>6795</v>
      </c>
    </row>
    <row r="18" spans="1:5" ht="12.75">
      <c r="A18" s="34" t="s">
        <v>13</v>
      </c>
      <c r="B18" s="40">
        <v>18</v>
      </c>
      <c r="C18" s="41">
        <v>394</v>
      </c>
      <c r="D18" s="41">
        <v>3968</v>
      </c>
      <c r="E18" s="41">
        <f t="shared" si="0"/>
        <v>4380</v>
      </c>
    </row>
    <row r="19" spans="1:5" ht="12.75">
      <c r="A19" s="34" t="s">
        <v>12</v>
      </c>
      <c r="B19" s="40">
        <v>10</v>
      </c>
      <c r="C19" s="41">
        <v>190</v>
      </c>
      <c r="D19" s="41">
        <v>2215</v>
      </c>
      <c r="E19" s="41">
        <f t="shared" si="0"/>
        <v>2415</v>
      </c>
    </row>
    <row r="20" spans="1:5" ht="12.75">
      <c r="A20" s="29" t="s">
        <v>14</v>
      </c>
      <c r="B20" s="68">
        <f>SUM(B21:B22)</f>
        <v>19</v>
      </c>
      <c r="C20" s="68">
        <f>C21+C22</f>
        <v>199</v>
      </c>
      <c r="D20" s="68">
        <f>D21+D22</f>
        <v>929</v>
      </c>
      <c r="E20" s="69">
        <f t="shared" si="0"/>
        <v>1147</v>
      </c>
    </row>
    <row r="21" spans="1:5" ht="12.75">
      <c r="A21" s="34" t="s">
        <v>13</v>
      </c>
      <c r="B21" s="156">
        <v>9</v>
      </c>
      <c r="C21" s="41">
        <v>157</v>
      </c>
      <c r="D21" s="41">
        <v>778</v>
      </c>
      <c r="E21" s="41">
        <f t="shared" si="0"/>
        <v>944</v>
      </c>
    </row>
    <row r="22" spans="1:5" ht="12.75">
      <c r="A22" s="34" t="s">
        <v>12</v>
      </c>
      <c r="B22" s="40">
        <v>10</v>
      </c>
      <c r="C22" s="41">
        <v>42</v>
      </c>
      <c r="D22" s="41">
        <v>151</v>
      </c>
      <c r="E22" s="41">
        <f>SUM(B22:D22)</f>
        <v>203</v>
      </c>
    </row>
    <row r="23" spans="1:5" ht="12.75">
      <c r="A23" s="29" t="s">
        <v>32</v>
      </c>
      <c r="B23" s="69">
        <f aca="true" t="shared" si="2" ref="B23:D25">B17+B20</f>
        <v>47</v>
      </c>
      <c r="C23" s="69">
        <f t="shared" si="2"/>
        <v>783</v>
      </c>
      <c r="D23" s="69">
        <f t="shared" si="2"/>
        <v>7112</v>
      </c>
      <c r="E23" s="69">
        <f t="shared" si="0"/>
        <v>7942</v>
      </c>
    </row>
    <row r="24" spans="1:5" ht="12.75">
      <c r="A24" s="34" t="s">
        <v>13</v>
      </c>
      <c r="B24" s="41">
        <f>B18+B21</f>
        <v>27</v>
      </c>
      <c r="C24" s="41">
        <f t="shared" si="2"/>
        <v>551</v>
      </c>
      <c r="D24" s="41">
        <f t="shared" si="2"/>
        <v>4746</v>
      </c>
      <c r="E24" s="41">
        <f t="shared" si="0"/>
        <v>5324</v>
      </c>
    </row>
    <row r="25" spans="1:8" ht="12.75">
      <c r="A25" s="35" t="s">
        <v>12</v>
      </c>
      <c r="B25" s="46">
        <f>B19+B22</f>
        <v>20</v>
      </c>
      <c r="C25" s="46">
        <f t="shared" si="2"/>
        <v>232</v>
      </c>
      <c r="D25" s="46">
        <f t="shared" si="2"/>
        <v>2366</v>
      </c>
      <c r="E25" s="47">
        <f t="shared" si="0"/>
        <v>2618</v>
      </c>
      <c r="F25" s="6"/>
      <c r="G25" s="6"/>
      <c r="H25" s="6"/>
    </row>
    <row r="26" spans="1:8" ht="24" customHeight="1">
      <c r="A26" s="51"/>
      <c r="B26" s="43"/>
      <c r="C26" s="43"/>
      <c r="D26" s="43"/>
      <c r="E26" s="45"/>
      <c r="F26" s="6"/>
      <c r="G26" s="6"/>
      <c r="H26" s="6"/>
    </row>
    <row r="27" spans="1:8" ht="59.25" customHeight="1">
      <c r="A27" s="231" t="s">
        <v>165</v>
      </c>
      <c r="B27" s="218"/>
      <c r="C27" s="218"/>
      <c r="D27" s="218"/>
      <c r="E27" s="218"/>
      <c r="F27" s="26"/>
      <c r="G27" s="26"/>
      <c r="H27" s="26"/>
    </row>
  </sheetData>
  <sheetProtection/>
  <mergeCells count="3">
    <mergeCell ref="A3:E3"/>
    <mergeCell ref="A27:E27"/>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F27"/>
  <sheetViews>
    <sheetView zoomScalePageLayoutView="0" workbookViewId="0" topLeftCell="A1">
      <selection activeCell="H11" sqref="H11"/>
    </sheetView>
  </sheetViews>
  <sheetFormatPr defaultColWidth="9.140625" defaultRowHeight="12.75"/>
  <cols>
    <col min="1" max="1" width="20.7109375" style="0" customWidth="1"/>
    <col min="2" max="5" width="11.7109375" style="0" customWidth="1"/>
  </cols>
  <sheetData>
    <row r="1" spans="1:6" ht="42" customHeight="1">
      <c r="A1" s="213" t="s">
        <v>216</v>
      </c>
      <c r="B1" s="214"/>
      <c r="C1" s="214"/>
      <c r="D1" s="214"/>
      <c r="E1" s="214"/>
      <c r="F1" s="212"/>
    </row>
    <row r="2" spans="1:5" ht="7.5" customHeight="1">
      <c r="A2" s="75"/>
      <c r="B2" s="76"/>
      <c r="C2" s="76"/>
      <c r="D2" s="76"/>
      <c r="E2" s="76"/>
    </row>
    <row r="3" spans="1:6" ht="39.75" customHeight="1">
      <c r="A3" s="218" t="s">
        <v>195</v>
      </c>
      <c r="B3" s="218"/>
      <c r="C3" s="218"/>
      <c r="D3" s="218"/>
      <c r="E3" s="218"/>
      <c r="F3" s="212"/>
    </row>
    <row r="4" spans="1:5" ht="27.75" customHeight="1">
      <c r="A4" s="86" t="s">
        <v>95</v>
      </c>
      <c r="B4" s="59" t="s">
        <v>90</v>
      </c>
      <c r="C4" s="59" t="s">
        <v>89</v>
      </c>
      <c r="D4" s="59" t="s">
        <v>94</v>
      </c>
      <c r="E4" s="59" t="s">
        <v>91</v>
      </c>
    </row>
    <row r="5" spans="1:5" ht="18.75" customHeight="1">
      <c r="A5" s="53" t="s">
        <v>135</v>
      </c>
      <c r="B5" s="53"/>
      <c r="C5" s="54"/>
      <c r="D5" s="54"/>
      <c r="E5" s="54"/>
    </row>
    <row r="6" spans="1:5" ht="18.75" customHeight="1">
      <c r="A6" s="29" t="s">
        <v>11</v>
      </c>
      <c r="B6" s="67">
        <f>B7+B8</f>
        <v>50</v>
      </c>
      <c r="C6" s="67">
        <f>C7+C8</f>
        <v>241</v>
      </c>
      <c r="D6" s="68">
        <f>D7</f>
        <v>42</v>
      </c>
      <c r="E6" s="69">
        <f>B6+C6+D6</f>
        <v>333</v>
      </c>
    </row>
    <row r="7" spans="1:5" ht="12.75">
      <c r="A7" s="34" t="s">
        <v>13</v>
      </c>
      <c r="B7" s="42">
        <v>35</v>
      </c>
      <c r="C7" s="41">
        <v>193</v>
      </c>
      <c r="D7" s="41">
        <v>42</v>
      </c>
      <c r="E7" s="41">
        <f aca="true" t="shared" si="0" ref="E7:E24">B7+C7+D7</f>
        <v>270</v>
      </c>
    </row>
    <row r="8" spans="1:5" ht="12.75">
      <c r="A8" s="34" t="s">
        <v>12</v>
      </c>
      <c r="B8" s="42">
        <v>15</v>
      </c>
      <c r="C8" s="41">
        <v>48</v>
      </c>
      <c r="D8" s="199" t="s">
        <v>140</v>
      </c>
      <c r="E8" s="41">
        <f>B8+C8</f>
        <v>63</v>
      </c>
    </row>
    <row r="9" spans="1:5" ht="12.75">
      <c r="A9" s="29" t="s">
        <v>14</v>
      </c>
      <c r="B9" s="67">
        <f>B10+B11</f>
        <v>21</v>
      </c>
      <c r="C9" s="67">
        <f>C10+C11</f>
        <v>94</v>
      </c>
      <c r="D9" s="200">
        <f>D10</f>
        <v>71</v>
      </c>
      <c r="E9" s="69">
        <f t="shared" si="0"/>
        <v>186</v>
      </c>
    </row>
    <row r="10" spans="1:5" ht="12.75">
      <c r="A10" s="34" t="s">
        <v>13</v>
      </c>
      <c r="B10" s="157">
        <v>13</v>
      </c>
      <c r="C10" s="41">
        <v>79</v>
      </c>
      <c r="D10" s="41">
        <v>71</v>
      </c>
      <c r="E10" s="41">
        <f t="shared" si="0"/>
        <v>163</v>
      </c>
    </row>
    <row r="11" spans="1:5" ht="12.75">
      <c r="A11" s="34" t="s">
        <v>12</v>
      </c>
      <c r="B11" s="42">
        <v>8</v>
      </c>
      <c r="C11" s="41">
        <v>15</v>
      </c>
      <c r="D11" s="199" t="s">
        <v>140</v>
      </c>
      <c r="E11" s="41">
        <f>B11+C11</f>
        <v>23</v>
      </c>
    </row>
    <row r="12" spans="1:5" ht="12.75">
      <c r="A12" s="29" t="s">
        <v>32</v>
      </c>
      <c r="B12" s="67">
        <f aca="true" t="shared" si="1" ref="B12:D14">B6+B9</f>
        <v>71</v>
      </c>
      <c r="C12" s="67">
        <f t="shared" si="1"/>
        <v>335</v>
      </c>
      <c r="D12" s="68">
        <f>D6+D9</f>
        <v>113</v>
      </c>
      <c r="E12" s="69">
        <f t="shared" si="0"/>
        <v>519</v>
      </c>
    </row>
    <row r="13" spans="1:5" ht="12.75">
      <c r="A13" s="34" t="s">
        <v>13</v>
      </c>
      <c r="B13" s="42">
        <f t="shared" si="1"/>
        <v>48</v>
      </c>
      <c r="C13" s="42">
        <f t="shared" si="1"/>
        <v>272</v>
      </c>
      <c r="D13" s="42">
        <f t="shared" si="1"/>
        <v>113</v>
      </c>
      <c r="E13" s="41">
        <f t="shared" si="0"/>
        <v>433</v>
      </c>
    </row>
    <row r="14" spans="1:5" ht="12.75">
      <c r="A14" s="34" t="s">
        <v>12</v>
      </c>
      <c r="B14" s="42">
        <f t="shared" si="1"/>
        <v>23</v>
      </c>
      <c r="C14" s="42">
        <f t="shared" si="1"/>
        <v>63</v>
      </c>
      <c r="D14" s="198" t="s">
        <v>140</v>
      </c>
      <c r="E14" s="41">
        <f>B14+C14</f>
        <v>86</v>
      </c>
    </row>
    <row r="15" spans="2:5" ht="16.5" customHeight="1">
      <c r="B15" s="67"/>
      <c r="C15" s="28"/>
      <c r="D15" s="28"/>
      <c r="E15" s="41"/>
    </row>
    <row r="16" spans="1:5" ht="12.75" customHeight="1">
      <c r="A16" s="29" t="s">
        <v>136</v>
      </c>
      <c r="B16" s="67"/>
      <c r="C16" s="28"/>
      <c r="D16" s="28"/>
      <c r="E16" s="41"/>
    </row>
    <row r="17" spans="1:5" ht="18.75" customHeight="1">
      <c r="A17" s="29" t="s">
        <v>11</v>
      </c>
      <c r="B17" s="67">
        <f>B18+B19</f>
        <v>87</v>
      </c>
      <c r="C17" s="67">
        <f>C18+C19</f>
        <v>290</v>
      </c>
      <c r="D17" s="67">
        <f>D18</f>
        <v>31</v>
      </c>
      <c r="E17" s="69">
        <f t="shared" si="0"/>
        <v>408</v>
      </c>
    </row>
    <row r="18" spans="1:5" ht="12.75">
      <c r="A18" s="34" t="s">
        <v>13</v>
      </c>
      <c r="B18" s="42">
        <v>56</v>
      </c>
      <c r="C18" s="28">
        <v>231</v>
      </c>
      <c r="D18" s="28">
        <v>31</v>
      </c>
      <c r="E18" s="41">
        <f t="shared" si="0"/>
        <v>318</v>
      </c>
    </row>
    <row r="19" spans="1:5" ht="12.75">
      <c r="A19" s="34" t="s">
        <v>12</v>
      </c>
      <c r="B19" s="42">
        <v>31</v>
      </c>
      <c r="C19" s="28">
        <v>59</v>
      </c>
      <c r="D19" s="198" t="s">
        <v>140</v>
      </c>
      <c r="E19" s="41">
        <f>B19+C19</f>
        <v>90</v>
      </c>
    </row>
    <row r="20" spans="1:5" ht="12.75">
      <c r="A20" s="29" t="s">
        <v>14</v>
      </c>
      <c r="B20" s="67">
        <f>B21+B22</f>
        <v>35</v>
      </c>
      <c r="C20" s="67">
        <f>C21+C22</f>
        <v>104</v>
      </c>
      <c r="D20" s="67">
        <f>D21</f>
        <v>75</v>
      </c>
      <c r="E20" s="69">
        <f t="shared" si="0"/>
        <v>214</v>
      </c>
    </row>
    <row r="21" spans="1:5" ht="12.75">
      <c r="A21" s="34" t="s">
        <v>13</v>
      </c>
      <c r="B21" s="157">
        <v>24</v>
      </c>
      <c r="C21" s="28">
        <v>93</v>
      </c>
      <c r="D21" s="28">
        <v>75</v>
      </c>
      <c r="E21" s="41">
        <f t="shared" si="0"/>
        <v>192</v>
      </c>
    </row>
    <row r="22" spans="1:5" ht="12.75">
      <c r="A22" s="34" t="s">
        <v>12</v>
      </c>
      <c r="B22" s="42">
        <v>11</v>
      </c>
      <c r="C22" s="28">
        <v>11</v>
      </c>
      <c r="D22" s="198" t="s">
        <v>140</v>
      </c>
      <c r="E22" s="41">
        <f>B22+C22</f>
        <v>22</v>
      </c>
    </row>
    <row r="23" spans="1:5" ht="12.75">
      <c r="A23" s="29" t="s">
        <v>32</v>
      </c>
      <c r="B23" s="29">
        <f aca="true" t="shared" si="2" ref="B23:D25">B17+B20</f>
        <v>122</v>
      </c>
      <c r="C23" s="29">
        <f t="shared" si="2"/>
        <v>394</v>
      </c>
      <c r="D23" s="29">
        <f t="shared" si="2"/>
        <v>106</v>
      </c>
      <c r="E23" s="69">
        <f t="shared" si="0"/>
        <v>622</v>
      </c>
    </row>
    <row r="24" spans="1:5" ht="12.75">
      <c r="A24" s="34" t="s">
        <v>13</v>
      </c>
      <c r="B24" s="28">
        <f t="shared" si="2"/>
        <v>80</v>
      </c>
      <c r="C24" s="28">
        <f t="shared" si="2"/>
        <v>324</v>
      </c>
      <c r="D24" s="28">
        <f t="shared" si="2"/>
        <v>106</v>
      </c>
      <c r="E24" s="41">
        <f t="shared" si="0"/>
        <v>510</v>
      </c>
    </row>
    <row r="25" spans="1:6" ht="12.75">
      <c r="A25" s="35" t="s">
        <v>12</v>
      </c>
      <c r="B25" s="48">
        <f t="shared" si="2"/>
        <v>42</v>
      </c>
      <c r="C25" s="48">
        <f t="shared" si="2"/>
        <v>70</v>
      </c>
      <c r="D25" s="197" t="s">
        <v>140</v>
      </c>
      <c r="E25" s="47">
        <f>B25+C25</f>
        <v>112</v>
      </c>
      <c r="F25" s="6"/>
    </row>
    <row r="26" spans="1:6" ht="24" customHeight="1">
      <c r="A26" s="51"/>
      <c r="B26" s="134"/>
      <c r="C26" s="134"/>
      <c r="D26" s="134"/>
      <c r="E26" s="45"/>
      <c r="F26" s="6"/>
    </row>
    <row r="27" spans="1:6" ht="82.5" customHeight="1">
      <c r="A27" s="231" t="s">
        <v>230</v>
      </c>
      <c r="B27" s="218"/>
      <c r="C27" s="218"/>
      <c r="D27" s="218"/>
      <c r="E27" s="218"/>
      <c r="F27" s="26"/>
    </row>
  </sheetData>
  <sheetProtection/>
  <mergeCells count="3">
    <mergeCell ref="A27:E27"/>
    <mergeCell ref="A3:F3"/>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A1:M52"/>
  <sheetViews>
    <sheetView zoomScaleSheetLayoutView="50" zoomScalePageLayoutView="0" workbookViewId="0" topLeftCell="A26">
      <selection activeCell="A41" sqref="A41"/>
    </sheetView>
  </sheetViews>
  <sheetFormatPr defaultColWidth="9.140625" defaultRowHeight="12.75"/>
  <cols>
    <col min="1" max="1" width="14.8515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9.281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213" t="s">
        <v>217</v>
      </c>
      <c r="B1" s="214"/>
      <c r="C1" s="214"/>
      <c r="D1" s="214"/>
      <c r="E1" s="214"/>
      <c r="F1" s="214"/>
      <c r="G1" s="214"/>
      <c r="H1" s="214"/>
      <c r="I1" s="214"/>
      <c r="J1" s="214"/>
      <c r="K1" s="214"/>
      <c r="L1" s="214"/>
      <c r="M1" s="214"/>
    </row>
    <row r="2" spans="1:13" ht="7.5" customHeight="1">
      <c r="A2" s="75"/>
      <c r="B2" s="76"/>
      <c r="C2" s="76"/>
      <c r="D2" s="76"/>
      <c r="E2" s="76"/>
      <c r="F2" s="76"/>
      <c r="G2" s="76"/>
      <c r="H2" s="76"/>
      <c r="I2" s="76"/>
      <c r="J2" s="76"/>
      <c r="K2" s="76"/>
      <c r="L2" s="76"/>
      <c r="M2" s="76"/>
    </row>
    <row r="3" spans="1:13" ht="27" customHeight="1">
      <c r="A3" s="215" t="s">
        <v>196</v>
      </c>
      <c r="B3" s="215"/>
      <c r="C3" s="215"/>
      <c r="D3" s="215"/>
      <c r="E3" s="215"/>
      <c r="F3" s="215"/>
      <c r="G3" s="215"/>
      <c r="H3" s="215"/>
      <c r="I3" s="215"/>
      <c r="J3" s="215"/>
      <c r="K3" s="215"/>
      <c r="L3" s="215"/>
      <c r="M3" s="215"/>
    </row>
    <row r="4" spans="1:13" ht="16.5" customHeight="1">
      <c r="A4" s="71" t="s">
        <v>102</v>
      </c>
      <c r="B4" s="152" t="s">
        <v>5</v>
      </c>
      <c r="C4" s="37"/>
      <c r="D4" s="206" t="s">
        <v>6</v>
      </c>
      <c r="E4" s="206"/>
      <c r="F4" s="206"/>
      <c r="G4" s="206"/>
      <c r="H4" s="206"/>
      <c r="I4" s="12"/>
      <c r="J4" s="85" t="s">
        <v>7</v>
      </c>
      <c r="K4" s="85"/>
      <c r="L4" s="85"/>
      <c r="M4" s="85"/>
    </row>
    <row r="5" spans="1:13" ht="48.75" customHeight="1">
      <c r="A5" s="5" t="s">
        <v>104</v>
      </c>
      <c r="B5" s="10" t="s">
        <v>8</v>
      </c>
      <c r="C5" s="10"/>
      <c r="D5" s="10" t="s">
        <v>231</v>
      </c>
      <c r="E5" s="96"/>
      <c r="F5" s="10" t="s">
        <v>16</v>
      </c>
      <c r="G5" s="10" t="s">
        <v>9</v>
      </c>
      <c r="H5" s="10" t="s">
        <v>126</v>
      </c>
      <c r="I5" s="10"/>
      <c r="J5" s="10" t="s">
        <v>41</v>
      </c>
      <c r="K5" s="10" t="s">
        <v>10</v>
      </c>
      <c r="L5" s="10" t="s">
        <v>150</v>
      </c>
      <c r="M5" s="10" t="s">
        <v>34</v>
      </c>
    </row>
    <row r="6" spans="1:13" ht="30" customHeight="1">
      <c r="A6" s="110" t="s">
        <v>166</v>
      </c>
      <c r="B6" s="112">
        <f>B17+B28</f>
        <v>3907</v>
      </c>
      <c r="C6" s="113"/>
      <c r="D6" s="112">
        <f>D17+D28</f>
        <v>850</v>
      </c>
      <c r="E6" s="112"/>
      <c r="F6" s="112">
        <f>F17+F28</f>
        <v>1224</v>
      </c>
      <c r="G6" s="112">
        <f>G17+G28</f>
        <v>8783</v>
      </c>
      <c r="H6" s="112">
        <f>H17+H28</f>
        <v>14764</v>
      </c>
      <c r="I6" s="113"/>
      <c r="J6" s="112">
        <f>J17+J28</f>
        <v>14200</v>
      </c>
      <c r="K6" s="112">
        <v>11</v>
      </c>
      <c r="L6" s="112">
        <f>L17+L28</f>
        <v>1155</v>
      </c>
      <c r="M6" s="112">
        <f>M17+M28</f>
        <v>15366</v>
      </c>
    </row>
    <row r="7" spans="1:13" ht="24" customHeight="1">
      <c r="A7" s="11" t="s">
        <v>167</v>
      </c>
      <c r="B7" s="91"/>
      <c r="C7" s="91"/>
      <c r="D7" s="4"/>
      <c r="E7" s="91"/>
      <c r="F7" s="4"/>
      <c r="G7" s="4"/>
      <c r="H7" s="91"/>
      <c r="I7" s="91"/>
      <c r="J7" s="91"/>
      <c r="K7" s="91"/>
      <c r="L7" s="91"/>
      <c r="M7" s="91"/>
    </row>
    <row r="8" spans="1:13" ht="12.75" customHeight="1">
      <c r="A8" s="8" t="s">
        <v>119</v>
      </c>
      <c r="B8" s="4">
        <f>B19+B30</f>
        <v>41</v>
      </c>
      <c r="C8" s="91"/>
      <c r="D8" s="65" t="s">
        <v>42</v>
      </c>
      <c r="E8" s="91"/>
      <c r="F8" s="4">
        <f>F19</f>
        <v>9</v>
      </c>
      <c r="G8" s="4">
        <f aca="true" t="shared" si="0" ref="F8:H9">G19+G30</f>
        <v>56</v>
      </c>
      <c r="H8" s="4">
        <f t="shared" si="0"/>
        <v>106</v>
      </c>
      <c r="I8" s="91"/>
      <c r="J8" s="4">
        <f>J19+J30</f>
        <v>31</v>
      </c>
      <c r="K8" s="65" t="s">
        <v>42</v>
      </c>
      <c r="L8" s="4">
        <v>11</v>
      </c>
      <c r="M8" s="4">
        <f>M19+M30</f>
        <v>41</v>
      </c>
    </row>
    <row r="9" spans="1:13" ht="12.75" customHeight="1">
      <c r="A9" s="8" t="s">
        <v>82</v>
      </c>
      <c r="B9" s="4">
        <f>B20+B31</f>
        <v>61</v>
      </c>
      <c r="C9" s="99"/>
      <c r="D9" s="4">
        <f>D20+D31</f>
        <v>376</v>
      </c>
      <c r="E9" s="91"/>
      <c r="F9" s="4">
        <f t="shared" si="0"/>
        <v>269</v>
      </c>
      <c r="G9" s="4">
        <f t="shared" si="0"/>
        <v>616</v>
      </c>
      <c r="H9" s="4">
        <f t="shared" si="0"/>
        <v>1322</v>
      </c>
      <c r="I9" s="99"/>
      <c r="J9" s="102" t="s">
        <v>43</v>
      </c>
      <c r="K9" s="102" t="s">
        <v>43</v>
      </c>
      <c r="L9" s="102" t="s">
        <v>43</v>
      </c>
      <c r="M9" s="102" t="s">
        <v>43</v>
      </c>
    </row>
    <row r="10" spans="1:13" ht="12.75" customHeight="1">
      <c r="A10" s="8" t="s">
        <v>139</v>
      </c>
      <c r="B10" s="4">
        <f>B21+B32</f>
        <v>234</v>
      </c>
      <c r="C10" s="99"/>
      <c r="D10" s="102" t="s">
        <v>43</v>
      </c>
      <c r="E10" s="91"/>
      <c r="F10" s="102" t="s">
        <v>43</v>
      </c>
      <c r="G10" s="102" t="s">
        <v>43</v>
      </c>
      <c r="H10" s="4">
        <f>H21+H32</f>
        <v>234</v>
      </c>
      <c r="I10" s="99"/>
      <c r="J10" s="102" t="s">
        <v>43</v>
      </c>
      <c r="K10" s="102" t="s">
        <v>43</v>
      </c>
      <c r="L10" s="102" t="s">
        <v>43</v>
      </c>
      <c r="M10" s="102" t="s">
        <v>43</v>
      </c>
    </row>
    <row r="11" spans="1:13" ht="12.75" customHeight="1">
      <c r="A11" s="8" t="s">
        <v>39</v>
      </c>
      <c r="B11" s="102" t="s">
        <v>43</v>
      </c>
      <c r="C11" s="93"/>
      <c r="D11" s="4">
        <f>D22+D33</f>
        <v>47</v>
      </c>
      <c r="E11" s="91"/>
      <c r="F11" s="4">
        <f>F22+F33</f>
        <v>77</v>
      </c>
      <c r="G11" s="4">
        <f>G22+G33</f>
        <v>336</v>
      </c>
      <c r="H11" s="4">
        <f>H22+H33</f>
        <v>460</v>
      </c>
      <c r="I11" s="91"/>
      <c r="J11" s="102" t="s">
        <v>43</v>
      </c>
      <c r="K11" s="102" t="s">
        <v>43</v>
      </c>
      <c r="L11" s="102" t="s">
        <v>43</v>
      </c>
      <c r="M11" s="102" t="s">
        <v>43</v>
      </c>
    </row>
    <row r="12" spans="1:13" ht="12.75" customHeight="1">
      <c r="A12" s="8" t="s">
        <v>40</v>
      </c>
      <c r="B12" s="102" t="s">
        <v>43</v>
      </c>
      <c r="C12" s="93"/>
      <c r="D12" s="102" t="s">
        <v>43</v>
      </c>
      <c r="E12" s="93"/>
      <c r="F12" s="102" t="s">
        <v>43</v>
      </c>
      <c r="G12" s="102" t="s">
        <v>43</v>
      </c>
      <c r="H12" s="102" t="s">
        <v>43</v>
      </c>
      <c r="I12" s="93"/>
      <c r="J12" s="4">
        <f>J23+J34</f>
        <v>273</v>
      </c>
      <c r="K12" s="4">
        <v>3</v>
      </c>
      <c r="L12" s="4">
        <f aca="true" t="shared" si="1" ref="L12:M16">L23+L34</f>
        <v>39</v>
      </c>
      <c r="M12" s="4">
        <f>M23+M34</f>
        <v>312</v>
      </c>
    </row>
    <row r="13" spans="1:13" ht="12.75" customHeight="1">
      <c r="A13" s="8" t="s">
        <v>235</v>
      </c>
      <c r="B13" s="4">
        <f>B24+B35</f>
        <v>687</v>
      </c>
      <c r="C13" s="91"/>
      <c r="D13" s="4">
        <f>D24+D35</f>
        <v>78</v>
      </c>
      <c r="E13" s="91"/>
      <c r="F13" s="4">
        <f aca="true" t="shared" si="2" ref="F13:H16">F24+F35</f>
        <v>88</v>
      </c>
      <c r="G13" s="4">
        <f t="shared" si="2"/>
        <v>2369</v>
      </c>
      <c r="H13" s="4">
        <f t="shared" si="2"/>
        <v>3222</v>
      </c>
      <c r="I13" s="91"/>
      <c r="J13" s="4">
        <f>J24+J35</f>
        <v>7526</v>
      </c>
      <c r="K13" s="65" t="s">
        <v>42</v>
      </c>
      <c r="L13" s="4">
        <f t="shared" si="1"/>
        <v>209</v>
      </c>
      <c r="M13" s="4">
        <f t="shared" si="1"/>
        <v>7735</v>
      </c>
    </row>
    <row r="14" spans="1:13" ht="12.75" customHeight="1">
      <c r="A14" s="8" t="s">
        <v>18</v>
      </c>
      <c r="B14" s="4">
        <f>B25+B36</f>
        <v>124</v>
      </c>
      <c r="C14" s="91"/>
      <c r="D14" s="180">
        <v>10</v>
      </c>
      <c r="E14" s="181"/>
      <c r="F14" s="180">
        <f t="shared" si="2"/>
        <v>34</v>
      </c>
      <c r="G14" s="180">
        <f t="shared" si="2"/>
        <v>347</v>
      </c>
      <c r="H14" s="180">
        <f t="shared" si="2"/>
        <v>515</v>
      </c>
      <c r="I14" s="181"/>
      <c r="J14" s="180">
        <f>J25+J36</f>
        <v>147</v>
      </c>
      <c r="K14" s="182" t="s">
        <v>42</v>
      </c>
      <c r="L14" s="180">
        <f t="shared" si="1"/>
        <v>16</v>
      </c>
      <c r="M14" s="4">
        <f t="shared" si="1"/>
        <v>163</v>
      </c>
    </row>
    <row r="15" spans="1:13" ht="12.75" customHeight="1">
      <c r="A15" s="8" t="s">
        <v>17</v>
      </c>
      <c r="B15" s="4">
        <f>B26+B37</f>
        <v>247</v>
      </c>
      <c r="C15" s="91"/>
      <c r="D15" s="180">
        <v>9</v>
      </c>
      <c r="E15" s="181"/>
      <c r="F15" s="180">
        <f t="shared" si="2"/>
        <v>120</v>
      </c>
      <c r="G15" s="180">
        <f t="shared" si="2"/>
        <v>910</v>
      </c>
      <c r="H15" s="180">
        <f t="shared" si="2"/>
        <v>1286</v>
      </c>
      <c r="I15" s="181"/>
      <c r="J15" s="180">
        <f>J26+J37</f>
        <v>395</v>
      </c>
      <c r="K15" s="182" t="s">
        <v>42</v>
      </c>
      <c r="L15" s="180">
        <f t="shared" si="1"/>
        <v>78</v>
      </c>
      <c r="M15" s="4">
        <f t="shared" si="1"/>
        <v>473</v>
      </c>
    </row>
    <row r="16" spans="1:13" ht="12.75" customHeight="1">
      <c r="A16" s="22" t="s">
        <v>19</v>
      </c>
      <c r="B16" s="19">
        <f>B27+B38</f>
        <v>37</v>
      </c>
      <c r="C16" s="92"/>
      <c r="D16" s="183" t="s">
        <v>140</v>
      </c>
      <c r="E16" s="184"/>
      <c r="F16" s="185">
        <f t="shared" si="2"/>
        <v>23</v>
      </c>
      <c r="G16" s="185">
        <f t="shared" si="2"/>
        <v>189</v>
      </c>
      <c r="H16" s="185">
        <f t="shared" si="2"/>
        <v>249</v>
      </c>
      <c r="I16" s="184"/>
      <c r="J16" s="185">
        <f>J27+J38</f>
        <v>644</v>
      </c>
      <c r="K16" s="183" t="s">
        <v>42</v>
      </c>
      <c r="L16" s="185">
        <f t="shared" si="1"/>
        <v>68</v>
      </c>
      <c r="M16" s="4">
        <f t="shared" si="1"/>
        <v>712</v>
      </c>
    </row>
    <row r="17" spans="1:13" ht="18.75" customHeight="1">
      <c r="A17" s="61" t="s">
        <v>13</v>
      </c>
      <c r="B17" s="112">
        <v>2661</v>
      </c>
      <c r="C17" s="113"/>
      <c r="D17" s="186">
        <v>369</v>
      </c>
      <c r="E17" s="187"/>
      <c r="F17" s="186">
        <v>751</v>
      </c>
      <c r="G17" s="186">
        <v>5783</v>
      </c>
      <c r="H17" s="186">
        <f>B17+D17+F17+G17</f>
        <v>9564</v>
      </c>
      <c r="I17" s="187"/>
      <c r="J17" s="186">
        <v>7216</v>
      </c>
      <c r="K17" s="186">
        <v>7</v>
      </c>
      <c r="L17" s="186">
        <v>583</v>
      </c>
      <c r="M17" s="112">
        <f>J17+K17+L17</f>
        <v>7806</v>
      </c>
    </row>
    <row r="18" spans="1:13" ht="24" customHeight="1">
      <c r="A18" s="11" t="s">
        <v>167</v>
      </c>
      <c r="B18" s="91"/>
      <c r="C18" s="91"/>
      <c r="D18" s="180"/>
      <c r="E18" s="181"/>
      <c r="F18" s="180"/>
      <c r="G18" s="181"/>
      <c r="H18" s="181"/>
      <c r="I18" s="181"/>
      <c r="J18" s="181"/>
      <c r="K18" s="181"/>
      <c r="L18" s="180"/>
      <c r="M18" s="4"/>
    </row>
    <row r="19" spans="1:13" ht="12.75">
      <c r="A19" s="8" t="s">
        <v>119</v>
      </c>
      <c r="B19" s="4">
        <v>24</v>
      </c>
      <c r="C19" s="91"/>
      <c r="D19" s="182" t="s">
        <v>42</v>
      </c>
      <c r="E19" s="181"/>
      <c r="F19" s="180">
        <v>9</v>
      </c>
      <c r="G19" s="180">
        <v>41</v>
      </c>
      <c r="H19" s="180">
        <f>SUM(B19:G19)</f>
        <v>74</v>
      </c>
      <c r="I19" s="181"/>
      <c r="J19" s="180">
        <v>22</v>
      </c>
      <c r="K19" s="182" t="s">
        <v>42</v>
      </c>
      <c r="L19" s="180">
        <v>10</v>
      </c>
      <c r="M19" s="4">
        <f>SUM(J19:L19)</f>
        <v>32</v>
      </c>
    </row>
    <row r="20" spans="1:13" ht="12.75">
      <c r="A20" s="8" t="s">
        <v>82</v>
      </c>
      <c r="B20" s="1">
        <v>49</v>
      </c>
      <c r="C20" s="101"/>
      <c r="D20" s="188">
        <v>187</v>
      </c>
      <c r="E20" s="189"/>
      <c r="F20" s="188">
        <v>159</v>
      </c>
      <c r="G20" s="188">
        <v>379</v>
      </c>
      <c r="H20" s="180">
        <f>B20+D20+F20+G20</f>
        <v>774</v>
      </c>
      <c r="I20" s="190"/>
      <c r="J20" s="191" t="s">
        <v>43</v>
      </c>
      <c r="K20" s="191" t="s">
        <v>43</v>
      </c>
      <c r="L20" s="191" t="s">
        <v>43</v>
      </c>
      <c r="M20" s="102" t="s">
        <v>43</v>
      </c>
    </row>
    <row r="21" spans="1:13" ht="12.75">
      <c r="A21" s="8" t="s">
        <v>139</v>
      </c>
      <c r="B21" s="1">
        <v>188</v>
      </c>
      <c r="C21" s="101"/>
      <c r="D21" s="191" t="s">
        <v>43</v>
      </c>
      <c r="E21" s="189"/>
      <c r="F21" s="191" t="s">
        <v>43</v>
      </c>
      <c r="G21" s="191" t="s">
        <v>43</v>
      </c>
      <c r="H21" s="180">
        <f>B21</f>
        <v>188</v>
      </c>
      <c r="I21" s="190"/>
      <c r="J21" s="191" t="s">
        <v>43</v>
      </c>
      <c r="K21" s="191" t="s">
        <v>43</v>
      </c>
      <c r="L21" s="191" t="s">
        <v>43</v>
      </c>
      <c r="M21" s="102" t="s">
        <v>43</v>
      </c>
    </row>
    <row r="22" spans="1:13" ht="12.75">
      <c r="A22" s="8" t="s">
        <v>39</v>
      </c>
      <c r="B22" s="102" t="s">
        <v>43</v>
      </c>
      <c r="C22" s="93"/>
      <c r="D22" s="180">
        <v>25</v>
      </c>
      <c r="E22" s="181"/>
      <c r="F22" s="180">
        <v>51</v>
      </c>
      <c r="G22" s="180">
        <v>241</v>
      </c>
      <c r="H22" s="180">
        <f>D22+F22+G22</f>
        <v>317</v>
      </c>
      <c r="I22" s="181"/>
      <c r="J22" s="191" t="s">
        <v>43</v>
      </c>
      <c r="K22" s="191" t="s">
        <v>43</v>
      </c>
      <c r="L22" s="191" t="s">
        <v>43</v>
      </c>
      <c r="M22" s="102" t="s">
        <v>43</v>
      </c>
    </row>
    <row r="23" spans="1:13" ht="12.75">
      <c r="A23" s="8" t="s">
        <v>40</v>
      </c>
      <c r="B23" s="102" t="s">
        <v>43</v>
      </c>
      <c r="C23" s="93"/>
      <c r="D23" s="191" t="s">
        <v>43</v>
      </c>
      <c r="E23" s="192"/>
      <c r="F23" s="191" t="s">
        <v>43</v>
      </c>
      <c r="G23" s="191" t="s">
        <v>43</v>
      </c>
      <c r="H23" s="191" t="s">
        <v>43</v>
      </c>
      <c r="I23" s="192"/>
      <c r="J23" s="180">
        <v>144</v>
      </c>
      <c r="K23" s="182" t="s">
        <v>140</v>
      </c>
      <c r="L23" s="180">
        <v>28</v>
      </c>
      <c r="M23" s="4">
        <f>J23+L23</f>
        <v>172</v>
      </c>
    </row>
    <row r="24" spans="1:13" ht="12.75">
      <c r="A24" s="8" t="s">
        <v>235</v>
      </c>
      <c r="B24" s="4">
        <v>432</v>
      </c>
      <c r="C24" s="91"/>
      <c r="D24" s="180">
        <v>24</v>
      </c>
      <c r="E24" s="181"/>
      <c r="F24" s="180">
        <v>49</v>
      </c>
      <c r="G24" s="180">
        <v>1518</v>
      </c>
      <c r="H24" s="180">
        <f>B24+D24+F24+G24</f>
        <v>2023</v>
      </c>
      <c r="I24" s="181"/>
      <c r="J24" s="180">
        <v>3121</v>
      </c>
      <c r="K24" s="182" t="s">
        <v>42</v>
      </c>
      <c r="L24" s="180">
        <v>86</v>
      </c>
      <c r="M24" s="4">
        <f>SUM(J24:L24)</f>
        <v>3207</v>
      </c>
    </row>
    <row r="25" spans="1:13" ht="12.75">
      <c r="A25" s="8" t="s">
        <v>18</v>
      </c>
      <c r="B25" s="4">
        <v>61</v>
      </c>
      <c r="C25" s="91"/>
      <c r="D25" s="182">
        <v>3</v>
      </c>
      <c r="E25" s="193"/>
      <c r="F25" s="180">
        <v>23</v>
      </c>
      <c r="G25" s="180">
        <v>218</v>
      </c>
      <c r="H25" s="180">
        <f>SUM(B25:G25)</f>
        <v>305</v>
      </c>
      <c r="I25" s="181"/>
      <c r="J25" s="180">
        <v>84</v>
      </c>
      <c r="K25" s="182" t="s">
        <v>42</v>
      </c>
      <c r="L25" s="180">
        <v>7</v>
      </c>
      <c r="M25" s="4">
        <f>SUM(J25:L25)</f>
        <v>91</v>
      </c>
    </row>
    <row r="26" spans="1:13" ht="12.75">
      <c r="A26" s="8" t="s">
        <v>17</v>
      </c>
      <c r="B26" s="4">
        <v>136</v>
      </c>
      <c r="C26" s="91"/>
      <c r="D26" s="180">
        <v>6</v>
      </c>
      <c r="E26" s="181"/>
      <c r="F26" s="180">
        <v>73</v>
      </c>
      <c r="G26" s="180">
        <v>629</v>
      </c>
      <c r="H26" s="180">
        <f>B26+D26+F26+G26</f>
        <v>844</v>
      </c>
      <c r="I26" s="181"/>
      <c r="J26" s="180">
        <v>224</v>
      </c>
      <c r="K26" s="182" t="s">
        <v>42</v>
      </c>
      <c r="L26" s="180">
        <v>37</v>
      </c>
      <c r="M26" s="4">
        <f>SUM(J26:L26)</f>
        <v>261</v>
      </c>
    </row>
    <row r="27" spans="1:13" ht="12.75">
      <c r="A27" s="22" t="s">
        <v>19</v>
      </c>
      <c r="B27" s="19">
        <v>21</v>
      </c>
      <c r="C27" s="92"/>
      <c r="D27" s="183" t="s">
        <v>42</v>
      </c>
      <c r="E27" s="184"/>
      <c r="F27" s="185">
        <v>20</v>
      </c>
      <c r="G27" s="185">
        <v>114</v>
      </c>
      <c r="H27" s="180">
        <f>SUM(B27:G27)</f>
        <v>155</v>
      </c>
      <c r="I27" s="181"/>
      <c r="J27" s="185">
        <v>431</v>
      </c>
      <c r="K27" s="183" t="s">
        <v>42</v>
      </c>
      <c r="L27" s="185">
        <v>38</v>
      </c>
      <c r="M27" s="4">
        <f>SUM(J27:L27)</f>
        <v>469</v>
      </c>
    </row>
    <row r="28" spans="1:13" ht="18.75" customHeight="1">
      <c r="A28" s="61" t="s">
        <v>15</v>
      </c>
      <c r="B28" s="112">
        <v>1246</v>
      </c>
      <c r="C28" s="113"/>
      <c r="D28" s="186">
        <v>481</v>
      </c>
      <c r="E28" s="187"/>
      <c r="F28" s="186">
        <v>473</v>
      </c>
      <c r="G28" s="186">
        <v>3000</v>
      </c>
      <c r="H28" s="186">
        <f>B28+D28+F28+G28</f>
        <v>5200</v>
      </c>
      <c r="I28" s="187"/>
      <c r="J28" s="186">
        <v>6984</v>
      </c>
      <c r="K28" s="191">
        <v>4</v>
      </c>
      <c r="L28" s="186">
        <v>572</v>
      </c>
      <c r="M28" s="112">
        <f>SUM(J28:L28)</f>
        <v>7560</v>
      </c>
    </row>
    <row r="29" spans="1:13" ht="24" customHeight="1">
      <c r="A29" s="11" t="s">
        <v>167</v>
      </c>
      <c r="B29" s="91"/>
      <c r="C29" s="91"/>
      <c r="D29" s="181"/>
      <c r="E29" s="181"/>
      <c r="F29" s="181"/>
      <c r="G29" s="181"/>
      <c r="H29" s="181"/>
      <c r="I29" s="181"/>
      <c r="J29" s="181"/>
      <c r="K29" s="181"/>
      <c r="L29" s="181"/>
      <c r="M29" s="4"/>
    </row>
    <row r="30" spans="1:13" ht="12.75">
      <c r="A30" s="8" t="s">
        <v>119</v>
      </c>
      <c r="B30" s="4">
        <v>17</v>
      </c>
      <c r="C30" s="91"/>
      <c r="D30" s="182" t="s">
        <v>42</v>
      </c>
      <c r="E30" s="181"/>
      <c r="F30" s="182" t="s">
        <v>140</v>
      </c>
      <c r="G30" s="180">
        <v>15</v>
      </c>
      <c r="H30" s="180">
        <f>SUM(B30:G30)</f>
        <v>32</v>
      </c>
      <c r="I30" s="181"/>
      <c r="J30" s="180">
        <v>9</v>
      </c>
      <c r="K30" s="182" t="s">
        <v>42</v>
      </c>
      <c r="L30" s="182" t="s">
        <v>140</v>
      </c>
      <c r="M30" s="4">
        <f>SUM(J30:L30)</f>
        <v>9</v>
      </c>
    </row>
    <row r="31" spans="1:13" ht="12.75">
      <c r="A31" s="8" t="s">
        <v>82</v>
      </c>
      <c r="B31" s="1">
        <v>12</v>
      </c>
      <c r="C31" s="101"/>
      <c r="D31" s="188">
        <v>189</v>
      </c>
      <c r="E31" s="189"/>
      <c r="F31" s="188">
        <v>110</v>
      </c>
      <c r="G31" s="188">
        <v>237</v>
      </c>
      <c r="H31" s="180">
        <f>B31+D31+F31+G31</f>
        <v>548</v>
      </c>
      <c r="I31" s="190"/>
      <c r="J31" s="182" t="s">
        <v>140</v>
      </c>
      <c r="K31" s="191" t="s">
        <v>43</v>
      </c>
      <c r="L31" s="191" t="s">
        <v>43</v>
      </c>
      <c r="M31" s="102" t="s">
        <v>43</v>
      </c>
    </row>
    <row r="32" spans="1:13" ht="12.75">
      <c r="A32" s="8" t="s">
        <v>139</v>
      </c>
      <c r="B32" s="1">
        <v>46</v>
      </c>
      <c r="C32" s="101"/>
      <c r="D32" s="191" t="s">
        <v>43</v>
      </c>
      <c r="E32" s="189"/>
      <c r="F32" s="191" t="s">
        <v>43</v>
      </c>
      <c r="G32" s="191" t="s">
        <v>43</v>
      </c>
      <c r="H32" s="180">
        <f>B32</f>
        <v>46</v>
      </c>
      <c r="I32" s="190"/>
      <c r="J32" s="191" t="s">
        <v>43</v>
      </c>
      <c r="K32" s="191" t="s">
        <v>43</v>
      </c>
      <c r="L32" s="191" t="s">
        <v>43</v>
      </c>
      <c r="M32" s="102" t="s">
        <v>43</v>
      </c>
    </row>
    <row r="33" spans="1:13" ht="12.75">
      <c r="A33" s="8" t="s">
        <v>39</v>
      </c>
      <c r="B33" s="102" t="s">
        <v>43</v>
      </c>
      <c r="C33" s="93"/>
      <c r="D33" s="180">
        <v>22</v>
      </c>
      <c r="E33" s="181"/>
      <c r="F33" s="180">
        <v>26</v>
      </c>
      <c r="G33" s="180">
        <v>95</v>
      </c>
      <c r="H33" s="180">
        <f>D33+F33+G33</f>
        <v>143</v>
      </c>
      <c r="I33" s="181"/>
      <c r="J33" s="191" t="s">
        <v>43</v>
      </c>
      <c r="K33" s="191" t="s">
        <v>43</v>
      </c>
      <c r="L33" s="191" t="s">
        <v>43</v>
      </c>
      <c r="M33" s="102" t="s">
        <v>43</v>
      </c>
    </row>
    <row r="34" spans="1:13" ht="12.75">
      <c r="A34" s="8" t="s">
        <v>40</v>
      </c>
      <c r="B34" s="102" t="s">
        <v>43</v>
      </c>
      <c r="C34" s="93"/>
      <c r="D34" s="191" t="s">
        <v>43</v>
      </c>
      <c r="E34" s="192"/>
      <c r="F34" s="191" t="s">
        <v>43</v>
      </c>
      <c r="G34" s="191" t="s">
        <v>43</v>
      </c>
      <c r="H34" s="191" t="s">
        <v>43</v>
      </c>
      <c r="I34" s="192"/>
      <c r="J34" s="180">
        <v>129</v>
      </c>
      <c r="K34" s="182" t="s">
        <v>140</v>
      </c>
      <c r="L34" s="180">
        <v>11</v>
      </c>
      <c r="M34" s="4">
        <f>J34+L34</f>
        <v>140</v>
      </c>
    </row>
    <row r="35" spans="1:13" ht="12.75">
      <c r="A35" s="8" t="s">
        <v>235</v>
      </c>
      <c r="B35" s="4">
        <v>255</v>
      </c>
      <c r="C35" s="91"/>
      <c r="D35" s="180">
        <v>54</v>
      </c>
      <c r="E35" s="181"/>
      <c r="F35" s="180">
        <v>39</v>
      </c>
      <c r="G35" s="180">
        <v>851</v>
      </c>
      <c r="H35" s="180">
        <f>B35+D35+F35+G35</f>
        <v>1199</v>
      </c>
      <c r="I35" s="181"/>
      <c r="J35" s="180">
        <v>4405</v>
      </c>
      <c r="K35" s="182" t="s">
        <v>42</v>
      </c>
      <c r="L35" s="180">
        <v>123</v>
      </c>
      <c r="M35" s="4">
        <f>J35+L35</f>
        <v>4528</v>
      </c>
    </row>
    <row r="36" spans="1:13" ht="12.75">
      <c r="A36" s="8" t="s">
        <v>18</v>
      </c>
      <c r="B36" s="4">
        <v>63</v>
      </c>
      <c r="C36" s="91"/>
      <c r="D36" s="182">
        <v>7</v>
      </c>
      <c r="E36" s="193"/>
      <c r="F36" s="180">
        <v>11</v>
      </c>
      <c r="G36" s="180">
        <v>129</v>
      </c>
      <c r="H36" s="180">
        <f>B36+D36+F36+G36</f>
        <v>210</v>
      </c>
      <c r="I36" s="181"/>
      <c r="J36" s="180">
        <v>63</v>
      </c>
      <c r="K36" s="182" t="s">
        <v>42</v>
      </c>
      <c r="L36" s="180">
        <v>9</v>
      </c>
      <c r="M36" s="4">
        <f>J36+L36</f>
        <v>72</v>
      </c>
    </row>
    <row r="37" spans="1:13" ht="12.75">
      <c r="A37" s="8" t="s">
        <v>17</v>
      </c>
      <c r="B37" s="4">
        <v>111</v>
      </c>
      <c r="C37" s="91"/>
      <c r="D37" s="180">
        <v>3</v>
      </c>
      <c r="E37" s="181"/>
      <c r="F37" s="180">
        <v>47</v>
      </c>
      <c r="G37" s="180">
        <v>281</v>
      </c>
      <c r="H37" s="180">
        <f>B37+D37+F37+G37</f>
        <v>442</v>
      </c>
      <c r="I37" s="181"/>
      <c r="J37" s="180">
        <v>171</v>
      </c>
      <c r="K37" s="182" t="s">
        <v>42</v>
      </c>
      <c r="L37" s="180">
        <v>41</v>
      </c>
      <c r="M37" s="4">
        <f>J37+L37</f>
        <v>212</v>
      </c>
    </row>
    <row r="38" spans="1:13" ht="12.75">
      <c r="A38" s="9" t="s">
        <v>19</v>
      </c>
      <c r="B38" s="63">
        <v>16</v>
      </c>
      <c r="C38" s="94"/>
      <c r="D38" s="196" t="s">
        <v>140</v>
      </c>
      <c r="E38" s="195"/>
      <c r="F38" s="194">
        <v>3</v>
      </c>
      <c r="G38" s="194">
        <v>75</v>
      </c>
      <c r="H38" s="194">
        <f>B38+F38+G38</f>
        <v>94</v>
      </c>
      <c r="I38" s="195"/>
      <c r="J38" s="194">
        <v>213</v>
      </c>
      <c r="K38" s="196" t="s">
        <v>42</v>
      </c>
      <c r="L38" s="194">
        <v>30</v>
      </c>
      <c r="M38" s="63">
        <f>J38+L38</f>
        <v>243</v>
      </c>
    </row>
    <row r="39" spans="1:13" ht="24" customHeight="1">
      <c r="A39" s="22"/>
      <c r="B39" s="87"/>
      <c r="C39" s="19"/>
      <c r="D39" s="19"/>
      <c r="E39" s="19"/>
      <c r="F39" s="19"/>
      <c r="G39" s="19"/>
      <c r="H39" s="19"/>
      <c r="I39" s="19"/>
      <c r="J39" s="19"/>
      <c r="K39" s="70"/>
      <c r="L39" s="19"/>
      <c r="M39" s="19"/>
    </row>
    <row r="40" spans="1:13" ht="105.75" customHeight="1">
      <c r="A40" s="231" t="s">
        <v>236</v>
      </c>
      <c r="B40" s="218"/>
      <c r="C40" s="218"/>
      <c r="D40" s="218"/>
      <c r="E40" s="218"/>
      <c r="F40" s="218"/>
      <c r="G40" s="218"/>
      <c r="H40" s="218"/>
      <c r="I40" s="218"/>
      <c r="J40" s="218"/>
      <c r="K40" s="218"/>
      <c r="L40" s="218"/>
      <c r="M40" s="218"/>
    </row>
    <row r="41" ht="12.75">
      <c r="A41" s="28"/>
    </row>
    <row r="42" ht="12.75">
      <c r="A42" s="28"/>
    </row>
    <row r="43" ht="12.75">
      <c r="A43" s="28"/>
    </row>
    <row r="49" spans="1:5" ht="12.75">
      <c r="A49" s="28"/>
      <c r="B49" s="28"/>
      <c r="C49" s="28"/>
      <c r="D49" s="28"/>
      <c r="E49" s="28"/>
    </row>
    <row r="50" ht="12.75">
      <c r="A50" s="28"/>
    </row>
    <row r="51" ht="12.75">
      <c r="A51" s="28"/>
    </row>
    <row r="52" ht="12.75">
      <c r="A52" s="28"/>
    </row>
  </sheetData>
  <sheetProtection/>
  <mergeCells count="4">
    <mergeCell ref="A1:M1"/>
    <mergeCell ref="A3:M3"/>
    <mergeCell ref="A40:M40"/>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headerFooter alignWithMargins="0">
    <oddFooter>&amp;R46</oddFooter>
  </headerFooter>
  <drawing r:id="rId1"/>
</worksheet>
</file>

<file path=xl/worksheets/sheet15.xml><?xml version="1.0" encoding="utf-8"?>
<worksheet xmlns="http://schemas.openxmlformats.org/spreadsheetml/2006/main" xmlns:r="http://schemas.openxmlformats.org/officeDocument/2006/relationships">
  <dimension ref="A1:R42"/>
  <sheetViews>
    <sheetView zoomScalePageLayoutView="0" workbookViewId="0" topLeftCell="A1">
      <selection activeCell="A4" sqref="A4:J4"/>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235" t="s">
        <v>218</v>
      </c>
      <c r="B1" s="218"/>
      <c r="C1" s="218"/>
      <c r="D1" s="218"/>
      <c r="E1" s="218"/>
      <c r="F1" s="218"/>
      <c r="G1" s="218"/>
      <c r="H1" s="218"/>
      <c r="I1" s="218"/>
      <c r="J1" s="218"/>
      <c r="K1" s="214"/>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215" t="s">
        <v>197</v>
      </c>
      <c r="B3" s="215"/>
      <c r="C3" s="215"/>
      <c r="D3" s="215"/>
      <c r="E3" s="215"/>
      <c r="F3" s="215"/>
      <c r="G3" s="215"/>
      <c r="H3" s="215"/>
      <c r="I3" s="215"/>
      <c r="J3" s="215"/>
      <c r="K3" s="222"/>
      <c r="L3" s="17"/>
      <c r="M3" s="17"/>
      <c r="N3" s="17"/>
      <c r="O3" s="16"/>
    </row>
    <row r="4" spans="1:17" ht="18.75" customHeight="1">
      <c r="A4" s="15" t="s">
        <v>83</v>
      </c>
      <c r="B4" s="206" t="s">
        <v>5</v>
      </c>
      <c r="C4" s="206"/>
      <c r="D4" s="12"/>
      <c r="E4" s="206" t="s">
        <v>170</v>
      </c>
      <c r="F4" s="206"/>
      <c r="G4" s="12"/>
      <c r="H4" s="206" t="s">
        <v>4</v>
      </c>
      <c r="I4" s="206"/>
      <c r="J4" s="206"/>
      <c r="K4" s="85"/>
      <c r="L4" s="15"/>
      <c r="M4" s="12"/>
      <c r="N4" s="12"/>
      <c r="O4" s="12"/>
      <c r="P4" s="12"/>
      <c r="Q4" s="12"/>
    </row>
    <row r="5" spans="1:17" ht="26.25" customHeight="1">
      <c r="A5" s="5" t="s">
        <v>96</v>
      </c>
      <c r="B5" s="10" t="s">
        <v>52</v>
      </c>
      <c r="C5" s="10" t="s">
        <v>53</v>
      </c>
      <c r="D5" s="10"/>
      <c r="E5" s="10" t="s">
        <v>52</v>
      </c>
      <c r="F5" s="10" t="s">
        <v>53</v>
      </c>
      <c r="G5" s="10"/>
      <c r="H5" s="10" t="s">
        <v>52</v>
      </c>
      <c r="I5" s="10" t="s">
        <v>53</v>
      </c>
      <c r="J5" s="49" t="s">
        <v>37</v>
      </c>
      <c r="K5" s="49" t="s">
        <v>81</v>
      </c>
      <c r="L5" s="57"/>
      <c r="M5" s="57"/>
      <c r="N5" s="56"/>
      <c r="O5" s="20"/>
      <c r="P5" s="20"/>
      <c r="Q5" s="20"/>
    </row>
    <row r="6" spans="1:17" ht="18.75" customHeight="1">
      <c r="A6" s="108" t="s">
        <v>22</v>
      </c>
      <c r="B6" s="109">
        <f>B8+B9+B15+B20+B23+B26+B30+B33</f>
        <v>15717</v>
      </c>
      <c r="C6" s="109">
        <f>C8+C9+C15+C20+C23+C26+C30+C33</f>
        <v>5625</v>
      </c>
      <c r="D6" s="109"/>
      <c r="E6" s="109">
        <f>E8+E9+E15+E20+E23+E26+E30+E33</f>
        <v>50395</v>
      </c>
      <c r="F6" s="109">
        <f>F8+F9+F15+F20+F23+F26+F30+F33</f>
        <v>25284</v>
      </c>
      <c r="G6" s="109"/>
      <c r="H6" s="109">
        <f>H8+H9+H15+H20+H23+H26+H30+H33</f>
        <v>66112</v>
      </c>
      <c r="I6" s="109">
        <f>I8+I9+I15+I20+I23+I26+I30+I33</f>
        <v>30909</v>
      </c>
      <c r="J6" s="109">
        <f>J8+J9+J15+J20+J23+J26+J30+J33</f>
        <v>97021</v>
      </c>
      <c r="K6" s="109">
        <f>K8+K9+K15+K20+K23+K26+K30+K33</f>
        <v>100</v>
      </c>
      <c r="L6" s="57"/>
      <c r="M6" s="57"/>
      <c r="N6" s="56"/>
      <c r="O6" s="20"/>
      <c r="P6" s="20"/>
      <c r="Q6" s="20"/>
    </row>
    <row r="7" spans="1:17" ht="18.75" customHeight="1">
      <c r="A7" s="61" t="s">
        <v>21</v>
      </c>
      <c r="B7" s="109">
        <f>B8</f>
        <v>4330</v>
      </c>
      <c r="C7" s="109">
        <f>C8</f>
        <v>1346</v>
      </c>
      <c r="D7" s="105"/>
      <c r="E7" s="109">
        <f>E8</f>
        <v>11272</v>
      </c>
      <c r="F7" s="109">
        <f>F8</f>
        <v>5724</v>
      </c>
      <c r="G7" s="109"/>
      <c r="H7" s="109">
        <f aca="true" t="shared" si="0" ref="H7:I10">B7+E7</f>
        <v>15602</v>
      </c>
      <c r="I7" s="109">
        <f t="shared" si="0"/>
        <v>7070</v>
      </c>
      <c r="J7" s="109">
        <f aca="true" t="shared" si="1" ref="J7:J35">H7+I7</f>
        <v>22672</v>
      </c>
      <c r="K7" s="109">
        <f>(J7/J$6)*100</f>
        <v>23.36813679512683</v>
      </c>
      <c r="L7" s="1"/>
      <c r="M7" s="4"/>
      <c r="N7" s="1"/>
      <c r="O7" s="1"/>
      <c r="P7" s="4"/>
      <c r="Q7" s="1"/>
    </row>
    <row r="8" spans="1:17" ht="14.25" customHeight="1">
      <c r="A8" s="1" t="s">
        <v>54</v>
      </c>
      <c r="B8" s="4">
        <v>4330</v>
      </c>
      <c r="C8" s="4">
        <v>1346</v>
      </c>
      <c r="D8" s="91"/>
      <c r="E8" s="4">
        <v>11272</v>
      </c>
      <c r="F8" s="4">
        <v>5724</v>
      </c>
      <c r="G8" s="4"/>
      <c r="H8" s="4">
        <f t="shared" si="0"/>
        <v>15602</v>
      </c>
      <c r="I8" s="4">
        <f t="shared" si="0"/>
        <v>7070</v>
      </c>
      <c r="J8" s="4">
        <f t="shared" si="1"/>
        <v>22672</v>
      </c>
      <c r="K8" s="19">
        <f aca="true" t="shared" si="2" ref="K8:K35">(J8/J$6)*100</f>
        <v>23.36813679512683</v>
      </c>
      <c r="L8" s="1"/>
      <c r="M8" s="1"/>
      <c r="N8" s="1"/>
      <c r="O8" s="1"/>
      <c r="P8" s="4"/>
      <c r="Q8" s="1"/>
    </row>
    <row r="9" spans="1:17" ht="18.75" customHeight="1">
      <c r="A9" s="14" t="s">
        <v>55</v>
      </c>
      <c r="B9" s="112">
        <f>B10+B11+B12+B13+B14</f>
        <v>2846</v>
      </c>
      <c r="C9" s="112">
        <f>C10+C11+C12+C13+C14</f>
        <v>1302</v>
      </c>
      <c r="D9" s="112"/>
      <c r="E9" s="112">
        <f>E10+E11+E12+E13+E14</f>
        <v>9126</v>
      </c>
      <c r="F9" s="112">
        <f>F10+F11+F12+F13+F14</f>
        <v>4783</v>
      </c>
      <c r="G9" s="112"/>
      <c r="H9" s="112">
        <f t="shared" si="0"/>
        <v>11972</v>
      </c>
      <c r="I9" s="112">
        <f t="shared" si="0"/>
        <v>6085</v>
      </c>
      <c r="J9" s="112">
        <f t="shared" si="1"/>
        <v>18057</v>
      </c>
      <c r="K9" s="109">
        <f t="shared" si="2"/>
        <v>18.611434637861908</v>
      </c>
      <c r="L9" s="1"/>
      <c r="M9" s="1"/>
      <c r="N9" s="1"/>
      <c r="O9" s="1"/>
      <c r="P9" s="4"/>
      <c r="Q9" s="1"/>
    </row>
    <row r="10" spans="1:17" ht="12.75">
      <c r="A10" s="11" t="s">
        <v>56</v>
      </c>
      <c r="B10" s="4">
        <v>501</v>
      </c>
      <c r="C10" s="4">
        <v>259</v>
      </c>
      <c r="D10" s="91"/>
      <c r="E10" s="4">
        <v>1906</v>
      </c>
      <c r="F10" s="4">
        <v>1093</v>
      </c>
      <c r="G10" s="4"/>
      <c r="H10" s="4">
        <f t="shared" si="0"/>
        <v>2407</v>
      </c>
      <c r="I10" s="4">
        <f t="shared" si="0"/>
        <v>1352</v>
      </c>
      <c r="J10" s="4">
        <f t="shared" si="1"/>
        <v>3759</v>
      </c>
      <c r="K10" s="19">
        <f t="shared" si="2"/>
        <v>3.874418940229435</v>
      </c>
      <c r="L10" s="1"/>
      <c r="M10" s="1"/>
      <c r="N10" s="1"/>
      <c r="O10" s="1"/>
      <c r="P10" s="4"/>
      <c r="Q10" s="1"/>
    </row>
    <row r="11" spans="1:18" ht="12.75">
      <c r="A11" s="3" t="s">
        <v>57</v>
      </c>
      <c r="B11" s="4">
        <v>564</v>
      </c>
      <c r="C11" s="4">
        <v>238</v>
      </c>
      <c r="D11" s="91"/>
      <c r="E11" s="4">
        <v>1538</v>
      </c>
      <c r="F11" s="4">
        <v>777</v>
      </c>
      <c r="G11" s="4"/>
      <c r="H11" s="4">
        <f aca="true" t="shared" si="3" ref="H11:I14">B11+E11</f>
        <v>2102</v>
      </c>
      <c r="I11" s="4">
        <f t="shared" si="3"/>
        <v>1015</v>
      </c>
      <c r="J11" s="4">
        <f t="shared" si="1"/>
        <v>3117</v>
      </c>
      <c r="K11" s="19">
        <f t="shared" si="2"/>
        <v>3.2127065274528195</v>
      </c>
      <c r="L11" s="1"/>
      <c r="M11" s="1"/>
      <c r="N11" s="1"/>
      <c r="O11" s="1"/>
      <c r="P11" s="4"/>
      <c r="Q11" s="1"/>
      <c r="R11" s="16"/>
    </row>
    <row r="12" spans="1:17" ht="12.75">
      <c r="A12" s="3" t="s">
        <v>58</v>
      </c>
      <c r="B12" s="4">
        <v>805</v>
      </c>
      <c r="C12" s="4">
        <v>359</v>
      </c>
      <c r="D12" s="91"/>
      <c r="E12" s="4">
        <v>2688</v>
      </c>
      <c r="F12" s="4">
        <v>1513</v>
      </c>
      <c r="G12" s="4"/>
      <c r="H12" s="4">
        <f t="shared" si="3"/>
        <v>3493</v>
      </c>
      <c r="I12" s="4">
        <f t="shared" si="3"/>
        <v>1872</v>
      </c>
      <c r="J12" s="4">
        <f t="shared" si="1"/>
        <v>5365</v>
      </c>
      <c r="K12" s="19">
        <f t="shared" si="2"/>
        <v>5.529730676863772</v>
      </c>
      <c r="L12" s="1"/>
      <c r="M12" s="4"/>
      <c r="N12" s="1"/>
      <c r="O12" s="1"/>
      <c r="P12" s="4"/>
      <c r="Q12" s="1"/>
    </row>
    <row r="13" spans="1:17" ht="12.75">
      <c r="A13" s="3" t="s">
        <v>168</v>
      </c>
      <c r="B13" s="4">
        <v>446</v>
      </c>
      <c r="C13" s="4">
        <v>217</v>
      </c>
      <c r="D13" s="91"/>
      <c r="E13" s="4">
        <v>1511</v>
      </c>
      <c r="F13" s="4">
        <v>709</v>
      </c>
      <c r="G13" s="4"/>
      <c r="H13" s="4">
        <f t="shared" si="3"/>
        <v>1957</v>
      </c>
      <c r="I13" s="4">
        <f t="shared" si="3"/>
        <v>926</v>
      </c>
      <c r="J13" s="4">
        <f t="shared" si="1"/>
        <v>2883</v>
      </c>
      <c r="K13" s="19">
        <f t="shared" si="2"/>
        <v>2.9715216293379787</v>
      </c>
      <c r="L13" s="1"/>
      <c r="M13" s="1"/>
      <c r="N13" s="1"/>
      <c r="O13" s="1"/>
      <c r="P13" s="4"/>
      <c r="Q13" s="1"/>
    </row>
    <row r="14" spans="1:17" ht="12.75">
      <c r="A14" s="3" t="s">
        <v>59</v>
      </c>
      <c r="B14" s="4">
        <v>530</v>
      </c>
      <c r="C14" s="4">
        <v>229</v>
      </c>
      <c r="D14" s="91"/>
      <c r="E14" s="4">
        <v>1483</v>
      </c>
      <c r="F14" s="4">
        <v>691</v>
      </c>
      <c r="G14" s="4"/>
      <c r="H14" s="4">
        <f t="shared" si="3"/>
        <v>2013</v>
      </c>
      <c r="I14" s="4">
        <f t="shared" si="3"/>
        <v>920</v>
      </c>
      <c r="J14" s="4">
        <f t="shared" si="1"/>
        <v>2933</v>
      </c>
      <c r="K14" s="19">
        <f t="shared" si="2"/>
        <v>3.0230568639779016</v>
      </c>
      <c r="L14" s="1"/>
      <c r="M14" s="1"/>
      <c r="N14" s="1"/>
      <c r="O14" s="1"/>
      <c r="P14" s="4"/>
      <c r="Q14" s="1"/>
    </row>
    <row r="15" spans="1:17" ht="18.75" customHeight="1">
      <c r="A15" s="88" t="s">
        <v>60</v>
      </c>
      <c r="B15" s="112">
        <f>B16+B17+B18+B19</f>
        <v>1236</v>
      </c>
      <c r="C15" s="112">
        <f>C16+C17+C18+C19</f>
        <v>373</v>
      </c>
      <c r="D15" s="112"/>
      <c r="E15" s="112">
        <f>E16+E17+E18+E19</f>
        <v>4290</v>
      </c>
      <c r="F15" s="112">
        <f>F16+F17+F18+F19</f>
        <v>2077</v>
      </c>
      <c r="G15" s="112"/>
      <c r="H15" s="112">
        <f>B15+E15</f>
        <v>5526</v>
      </c>
      <c r="I15" s="112">
        <f>C15+F15</f>
        <v>2450</v>
      </c>
      <c r="J15" s="112">
        <f t="shared" si="1"/>
        <v>7976</v>
      </c>
      <c r="K15" s="109">
        <f t="shared" si="2"/>
        <v>8.220900629760568</v>
      </c>
      <c r="Q15" s="1"/>
    </row>
    <row r="16" spans="1:17" ht="12.75">
      <c r="A16" s="3" t="s">
        <v>61</v>
      </c>
      <c r="B16" s="4">
        <v>620</v>
      </c>
      <c r="C16" s="4">
        <v>195</v>
      </c>
      <c r="D16" s="91"/>
      <c r="E16" s="4">
        <v>1815</v>
      </c>
      <c r="F16" s="4">
        <v>822</v>
      </c>
      <c r="G16" s="4"/>
      <c r="H16" s="4">
        <f>B16+E16</f>
        <v>2435</v>
      </c>
      <c r="I16" s="4">
        <f>C16+F16</f>
        <v>1017</v>
      </c>
      <c r="J16" s="4">
        <f t="shared" si="1"/>
        <v>3452</v>
      </c>
      <c r="K16" s="19">
        <f t="shared" si="2"/>
        <v>3.557992599540306</v>
      </c>
      <c r="Q16" s="1"/>
    </row>
    <row r="17" spans="1:11" ht="12.75">
      <c r="A17" s="3" t="s">
        <v>62</v>
      </c>
      <c r="B17" s="4">
        <v>222</v>
      </c>
      <c r="C17" s="4">
        <v>71</v>
      </c>
      <c r="D17" s="91"/>
      <c r="E17" s="4">
        <v>776</v>
      </c>
      <c r="F17" s="4">
        <v>418</v>
      </c>
      <c r="G17" s="4"/>
      <c r="H17" s="4">
        <f aca="true" t="shared" si="4" ref="H17:I19">B17+E17</f>
        <v>998</v>
      </c>
      <c r="I17" s="4">
        <f t="shared" si="4"/>
        <v>489</v>
      </c>
      <c r="J17" s="4">
        <f t="shared" si="1"/>
        <v>1487</v>
      </c>
      <c r="K17" s="19">
        <f t="shared" si="2"/>
        <v>1.5326578781913194</v>
      </c>
    </row>
    <row r="18" spans="1:11" ht="12.75">
      <c r="A18" s="3" t="s">
        <v>63</v>
      </c>
      <c r="B18" s="4">
        <v>333</v>
      </c>
      <c r="C18" s="4">
        <v>83</v>
      </c>
      <c r="D18" s="91"/>
      <c r="E18" s="4">
        <v>1312</v>
      </c>
      <c r="F18" s="4">
        <v>638</v>
      </c>
      <c r="G18" s="4"/>
      <c r="H18" s="4">
        <f t="shared" si="4"/>
        <v>1645</v>
      </c>
      <c r="I18" s="4">
        <f t="shared" si="4"/>
        <v>721</v>
      </c>
      <c r="J18" s="4">
        <f t="shared" si="1"/>
        <v>2366</v>
      </c>
      <c r="K18" s="19">
        <f t="shared" si="2"/>
        <v>2.4386473031611713</v>
      </c>
    </row>
    <row r="19" spans="1:11" ht="12.75">
      <c r="A19" s="3" t="s">
        <v>64</v>
      </c>
      <c r="B19" s="4">
        <v>61</v>
      </c>
      <c r="C19" s="4">
        <v>24</v>
      </c>
      <c r="D19" s="91"/>
      <c r="E19" s="4">
        <v>387</v>
      </c>
      <c r="F19" s="4">
        <v>199</v>
      </c>
      <c r="G19" s="4"/>
      <c r="H19" s="4">
        <f t="shared" si="4"/>
        <v>448</v>
      </c>
      <c r="I19" s="4">
        <f t="shared" si="4"/>
        <v>223</v>
      </c>
      <c r="J19" s="4">
        <f t="shared" si="1"/>
        <v>671</v>
      </c>
      <c r="K19" s="19">
        <f t="shared" si="2"/>
        <v>0.6916028488677709</v>
      </c>
    </row>
    <row r="20" spans="1:11" ht="18.75" customHeight="1">
      <c r="A20" s="88" t="s">
        <v>65</v>
      </c>
      <c r="B20" s="112">
        <f>B21+B22</f>
        <v>2581</v>
      </c>
      <c r="C20" s="112">
        <f>C21+C22</f>
        <v>823</v>
      </c>
      <c r="D20" s="112"/>
      <c r="E20" s="112">
        <f>E21+E22</f>
        <v>7345</v>
      </c>
      <c r="F20" s="112">
        <f>F21+F22</f>
        <v>3650</v>
      </c>
      <c r="G20" s="112"/>
      <c r="H20" s="112">
        <f aca="true" t="shared" si="5" ref="H20:H35">B20+E20</f>
        <v>9926</v>
      </c>
      <c r="I20" s="112">
        <f aca="true" t="shared" si="6" ref="I20:I35">C20+F20</f>
        <v>4473</v>
      </c>
      <c r="J20" s="112">
        <f t="shared" si="1"/>
        <v>14399</v>
      </c>
      <c r="K20" s="109">
        <f t="shared" si="2"/>
        <v>14.841116871605117</v>
      </c>
    </row>
    <row r="21" spans="1:11" ht="12.75">
      <c r="A21" s="3" t="s">
        <v>66</v>
      </c>
      <c r="B21" s="4">
        <v>140</v>
      </c>
      <c r="C21" s="4">
        <v>49</v>
      </c>
      <c r="D21" s="91"/>
      <c r="E21" s="4">
        <v>641</v>
      </c>
      <c r="F21" s="4">
        <v>330</v>
      </c>
      <c r="G21" s="4"/>
      <c r="H21" s="4">
        <f t="shared" si="5"/>
        <v>781</v>
      </c>
      <c r="I21" s="4">
        <f t="shared" si="6"/>
        <v>379</v>
      </c>
      <c r="J21" s="4">
        <f t="shared" si="1"/>
        <v>1160</v>
      </c>
      <c r="K21" s="19">
        <f t="shared" si="2"/>
        <v>1.1956174436462208</v>
      </c>
    </row>
    <row r="22" spans="1:11" ht="12.75">
      <c r="A22" s="21" t="s">
        <v>67</v>
      </c>
      <c r="B22" s="4">
        <v>2441</v>
      </c>
      <c r="C22" s="4">
        <v>774</v>
      </c>
      <c r="D22" s="91"/>
      <c r="E22" s="4">
        <v>6704</v>
      </c>
      <c r="F22" s="4">
        <v>3320</v>
      </c>
      <c r="G22" s="4"/>
      <c r="H22" s="4">
        <f t="shared" si="5"/>
        <v>9145</v>
      </c>
      <c r="I22" s="4">
        <f t="shared" si="6"/>
        <v>4094</v>
      </c>
      <c r="J22" s="4">
        <f t="shared" si="1"/>
        <v>13239</v>
      </c>
      <c r="K22" s="19">
        <f t="shared" si="2"/>
        <v>13.645499427958896</v>
      </c>
    </row>
    <row r="23" spans="1:11" ht="18.75" customHeight="1">
      <c r="A23" s="88" t="s">
        <v>68</v>
      </c>
      <c r="B23" s="112">
        <f>B24+B25</f>
        <v>3003</v>
      </c>
      <c r="C23" s="112">
        <f>C24+C25</f>
        <v>969</v>
      </c>
      <c r="D23" s="112"/>
      <c r="E23" s="112">
        <f>E24+E25</f>
        <v>10119</v>
      </c>
      <c r="F23" s="112">
        <f>F24+F25</f>
        <v>4963</v>
      </c>
      <c r="G23" s="112"/>
      <c r="H23" s="112">
        <f t="shared" si="5"/>
        <v>13122</v>
      </c>
      <c r="I23" s="112">
        <f t="shared" si="6"/>
        <v>5932</v>
      </c>
      <c r="J23" s="112">
        <f t="shared" si="1"/>
        <v>19054</v>
      </c>
      <c r="K23" s="109">
        <f t="shared" si="2"/>
        <v>19.639047216581975</v>
      </c>
    </row>
    <row r="24" spans="1:11" ht="12.75">
      <c r="A24" s="3" t="s">
        <v>69</v>
      </c>
      <c r="B24" s="4">
        <v>350</v>
      </c>
      <c r="C24" s="4">
        <v>94</v>
      </c>
      <c r="D24" s="91"/>
      <c r="E24" s="4">
        <v>1323</v>
      </c>
      <c r="F24" s="4">
        <v>606</v>
      </c>
      <c r="G24" s="4"/>
      <c r="H24" s="4">
        <f t="shared" si="5"/>
        <v>1673</v>
      </c>
      <c r="I24" s="4">
        <f t="shared" si="6"/>
        <v>700</v>
      </c>
      <c r="J24" s="4">
        <f t="shared" si="1"/>
        <v>2373</v>
      </c>
      <c r="K24" s="19">
        <f t="shared" si="2"/>
        <v>2.4458622360107607</v>
      </c>
    </row>
    <row r="25" spans="1:11" ht="12.75">
      <c r="A25" s="3" t="s">
        <v>70</v>
      </c>
      <c r="B25" s="4">
        <v>2653</v>
      </c>
      <c r="C25" s="4">
        <v>875</v>
      </c>
      <c r="D25" s="91"/>
      <c r="E25" s="4">
        <v>8796</v>
      </c>
      <c r="F25" s="4">
        <v>4357</v>
      </c>
      <c r="G25" s="4"/>
      <c r="H25" s="4">
        <f t="shared" si="5"/>
        <v>11449</v>
      </c>
      <c r="I25" s="4">
        <f t="shared" si="6"/>
        <v>5232</v>
      </c>
      <c r="J25" s="4">
        <f t="shared" si="1"/>
        <v>16681</v>
      </c>
      <c r="K25" s="19">
        <f t="shared" si="2"/>
        <v>17.193184980571218</v>
      </c>
    </row>
    <row r="26" spans="1:11" ht="18.75" customHeight="1">
      <c r="A26" s="88" t="s">
        <v>71</v>
      </c>
      <c r="B26" s="112">
        <f>B27+B28+B29</f>
        <v>1034</v>
      </c>
      <c r="C26" s="112">
        <f>C27+C28+C29</f>
        <v>517</v>
      </c>
      <c r="D26" s="112"/>
      <c r="E26" s="112">
        <f>E27+E28+E29</f>
        <v>4194</v>
      </c>
      <c r="F26" s="112">
        <f>F27+F28+F29</f>
        <v>1791</v>
      </c>
      <c r="G26" s="112"/>
      <c r="H26" s="112">
        <f t="shared" si="5"/>
        <v>5228</v>
      </c>
      <c r="I26" s="112">
        <f t="shared" si="6"/>
        <v>2308</v>
      </c>
      <c r="J26" s="112">
        <f t="shared" si="1"/>
        <v>7536</v>
      </c>
      <c r="K26" s="109">
        <f t="shared" si="2"/>
        <v>7.767390564929243</v>
      </c>
    </row>
    <row r="27" spans="1:11" ht="12.75">
      <c r="A27" s="3" t="s">
        <v>72</v>
      </c>
      <c r="B27" s="4">
        <v>279</v>
      </c>
      <c r="C27" s="4">
        <v>117</v>
      </c>
      <c r="D27" s="91"/>
      <c r="E27" s="4">
        <v>1267</v>
      </c>
      <c r="F27" s="4">
        <v>566</v>
      </c>
      <c r="G27" s="4"/>
      <c r="H27" s="4">
        <f t="shared" si="5"/>
        <v>1546</v>
      </c>
      <c r="I27" s="4">
        <f t="shared" si="6"/>
        <v>683</v>
      </c>
      <c r="J27" s="4">
        <f t="shared" si="1"/>
        <v>2229</v>
      </c>
      <c r="K27" s="19">
        <f t="shared" si="2"/>
        <v>2.297440760247781</v>
      </c>
    </row>
    <row r="28" spans="1:11" ht="12.75">
      <c r="A28" s="1" t="s">
        <v>73</v>
      </c>
      <c r="B28" s="4">
        <v>365</v>
      </c>
      <c r="C28" s="4">
        <v>217</v>
      </c>
      <c r="D28" s="91"/>
      <c r="E28" s="4">
        <v>1478</v>
      </c>
      <c r="F28" s="4">
        <v>650</v>
      </c>
      <c r="G28" s="4"/>
      <c r="H28" s="4">
        <f t="shared" si="5"/>
        <v>1843</v>
      </c>
      <c r="I28" s="4">
        <f t="shared" si="6"/>
        <v>867</v>
      </c>
      <c r="J28" s="4">
        <f t="shared" si="1"/>
        <v>2710</v>
      </c>
      <c r="K28" s="19">
        <f t="shared" si="2"/>
        <v>2.793209717483844</v>
      </c>
    </row>
    <row r="29" spans="1:11" ht="12.75">
      <c r="A29" s="1" t="s">
        <v>74</v>
      </c>
      <c r="B29" s="4">
        <v>390</v>
      </c>
      <c r="C29" s="4">
        <v>183</v>
      </c>
      <c r="D29" s="91"/>
      <c r="E29" s="4">
        <v>1449</v>
      </c>
      <c r="F29" s="4">
        <v>575</v>
      </c>
      <c r="G29" s="4"/>
      <c r="H29" s="4">
        <f t="shared" si="5"/>
        <v>1839</v>
      </c>
      <c r="I29" s="4">
        <f t="shared" si="6"/>
        <v>758</v>
      </c>
      <c r="J29" s="4">
        <f t="shared" si="1"/>
        <v>2597</v>
      </c>
      <c r="K29" s="19">
        <f t="shared" si="2"/>
        <v>2.676740087197617</v>
      </c>
    </row>
    <row r="30" spans="1:11" ht="18.75" customHeight="1">
      <c r="A30" s="14" t="s">
        <v>75</v>
      </c>
      <c r="B30" s="112">
        <f>B31+B32</f>
        <v>353</v>
      </c>
      <c r="C30" s="112">
        <f>C31+C32</f>
        <v>147</v>
      </c>
      <c r="D30" s="112"/>
      <c r="E30" s="112">
        <f>E31+E32</f>
        <v>1706</v>
      </c>
      <c r="F30" s="112">
        <f>F31+F32</f>
        <v>922</v>
      </c>
      <c r="G30" s="112"/>
      <c r="H30" s="112">
        <f t="shared" si="5"/>
        <v>2059</v>
      </c>
      <c r="I30" s="112">
        <f t="shared" si="6"/>
        <v>1069</v>
      </c>
      <c r="J30" s="112">
        <f t="shared" si="1"/>
        <v>3128</v>
      </c>
      <c r="K30" s="109">
        <f t="shared" si="2"/>
        <v>3.2240442790736026</v>
      </c>
    </row>
    <row r="31" spans="1:11" ht="12.75">
      <c r="A31" s="1" t="s">
        <v>76</v>
      </c>
      <c r="B31" s="4">
        <v>312</v>
      </c>
      <c r="C31" s="4">
        <v>133</v>
      </c>
      <c r="D31" s="91"/>
      <c r="E31" s="4">
        <v>1186</v>
      </c>
      <c r="F31" s="4">
        <v>624</v>
      </c>
      <c r="G31" s="4"/>
      <c r="H31" s="4">
        <f t="shared" si="5"/>
        <v>1498</v>
      </c>
      <c r="I31" s="4">
        <f t="shared" si="6"/>
        <v>757</v>
      </c>
      <c r="J31" s="4">
        <f t="shared" si="1"/>
        <v>2255</v>
      </c>
      <c r="K31" s="19">
        <f t="shared" si="2"/>
        <v>2.3242390822605414</v>
      </c>
    </row>
    <row r="32" spans="1:11" ht="12.75">
      <c r="A32" s="1" t="s">
        <v>77</v>
      </c>
      <c r="B32" s="4">
        <v>41</v>
      </c>
      <c r="C32" s="4">
        <v>14</v>
      </c>
      <c r="D32" s="91"/>
      <c r="E32" s="4">
        <v>520</v>
      </c>
      <c r="F32" s="4">
        <v>298</v>
      </c>
      <c r="G32" s="4"/>
      <c r="H32" s="4">
        <f t="shared" si="5"/>
        <v>561</v>
      </c>
      <c r="I32" s="4">
        <f t="shared" si="6"/>
        <v>312</v>
      </c>
      <c r="J32" s="4">
        <f t="shared" si="1"/>
        <v>873</v>
      </c>
      <c r="K32" s="19">
        <f t="shared" si="2"/>
        <v>0.899805196813061</v>
      </c>
    </row>
    <row r="33" spans="1:11" ht="18.75" customHeight="1">
      <c r="A33" s="14" t="s">
        <v>78</v>
      </c>
      <c r="B33" s="112">
        <f>B34+B35</f>
        <v>334</v>
      </c>
      <c r="C33" s="112">
        <f>C34+C35</f>
        <v>148</v>
      </c>
      <c r="D33" s="112"/>
      <c r="E33" s="112">
        <f>E34+E35</f>
        <v>2343</v>
      </c>
      <c r="F33" s="112">
        <f>F34+F35</f>
        <v>1374</v>
      </c>
      <c r="G33" s="112"/>
      <c r="H33" s="112">
        <f t="shared" si="5"/>
        <v>2677</v>
      </c>
      <c r="I33" s="112">
        <f t="shared" si="6"/>
        <v>1522</v>
      </c>
      <c r="J33" s="112">
        <f t="shared" si="1"/>
        <v>4199</v>
      </c>
      <c r="K33" s="109">
        <f t="shared" si="2"/>
        <v>4.32792900506076</v>
      </c>
    </row>
    <row r="34" spans="1:11" ht="12.75">
      <c r="A34" s="1" t="s">
        <v>79</v>
      </c>
      <c r="B34" s="4">
        <v>172</v>
      </c>
      <c r="C34" s="4">
        <v>86</v>
      </c>
      <c r="D34" s="91"/>
      <c r="E34" s="4">
        <v>1177</v>
      </c>
      <c r="F34" s="4">
        <v>761</v>
      </c>
      <c r="G34" s="4"/>
      <c r="H34" s="4">
        <f t="shared" si="5"/>
        <v>1349</v>
      </c>
      <c r="I34" s="4">
        <f t="shared" si="6"/>
        <v>847</v>
      </c>
      <c r="J34" s="4">
        <f t="shared" si="1"/>
        <v>2196</v>
      </c>
      <c r="K34" s="19">
        <f t="shared" si="2"/>
        <v>2.263427505385432</v>
      </c>
    </row>
    <row r="35" spans="1:11" ht="12.75">
      <c r="A35" s="2" t="s">
        <v>80</v>
      </c>
      <c r="B35" s="63">
        <v>162</v>
      </c>
      <c r="C35" s="63">
        <v>62</v>
      </c>
      <c r="D35" s="94"/>
      <c r="E35" s="63">
        <v>1166</v>
      </c>
      <c r="F35" s="63">
        <v>613</v>
      </c>
      <c r="G35" s="63"/>
      <c r="H35" s="63">
        <f t="shared" si="5"/>
        <v>1328</v>
      </c>
      <c r="I35" s="63">
        <f t="shared" si="6"/>
        <v>675</v>
      </c>
      <c r="J35" s="63">
        <f t="shared" si="1"/>
        <v>2003</v>
      </c>
      <c r="K35" s="63">
        <f t="shared" si="2"/>
        <v>2.064501499675328</v>
      </c>
    </row>
    <row r="36" spans="1:15" ht="24" customHeight="1">
      <c r="A36" s="2"/>
      <c r="B36" s="19"/>
      <c r="C36" s="19"/>
      <c r="D36" s="19"/>
      <c r="E36" s="19"/>
      <c r="F36" s="19"/>
      <c r="G36" s="19"/>
      <c r="H36" s="19"/>
      <c r="I36" s="19"/>
      <c r="J36" s="19"/>
      <c r="K36" s="6"/>
      <c r="L36" s="6"/>
      <c r="M36" s="6"/>
      <c r="N36" s="6"/>
      <c r="O36" s="6"/>
    </row>
    <row r="37" spans="1:15" ht="37.5" customHeight="1">
      <c r="A37" s="217" t="s">
        <v>169</v>
      </c>
      <c r="B37" s="218"/>
      <c r="C37" s="218"/>
      <c r="D37" s="218"/>
      <c r="E37" s="218"/>
      <c r="F37" s="218"/>
      <c r="G37" s="218"/>
      <c r="H37" s="218"/>
      <c r="I37" s="218"/>
      <c r="J37" s="218"/>
      <c r="K37" s="212"/>
      <c r="L37" s="58"/>
      <c r="M37" s="58"/>
      <c r="N37" s="58"/>
      <c r="O37" s="58"/>
    </row>
    <row r="39" spans="1:10" ht="12.75">
      <c r="A39" s="6"/>
      <c r="B39" s="6"/>
      <c r="C39" s="6"/>
      <c r="D39" s="6"/>
      <c r="E39" s="6"/>
      <c r="F39" s="6"/>
      <c r="G39" s="6"/>
      <c r="H39" s="6"/>
      <c r="I39" s="6"/>
      <c r="J39" s="6"/>
    </row>
    <row r="40" spans="1:15" ht="12.75">
      <c r="A40" s="60"/>
      <c r="B40" s="58"/>
      <c r="C40" s="58"/>
      <c r="D40" s="58"/>
      <c r="E40" s="58"/>
      <c r="F40" s="58"/>
      <c r="G40" s="58"/>
      <c r="H40" s="58"/>
      <c r="I40" s="58"/>
      <c r="J40" s="58"/>
      <c r="K40" s="58"/>
      <c r="L40" s="58"/>
      <c r="M40" s="58"/>
      <c r="N40" s="58"/>
      <c r="O40" s="58"/>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O37"/>
  <sheetViews>
    <sheetView zoomScalePageLayoutView="0" workbookViewId="0" topLeftCell="A1">
      <selection activeCell="A4" sqref="A4:J4"/>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 customHeight="1">
      <c r="A1" s="235" t="s">
        <v>219</v>
      </c>
      <c r="B1" s="218"/>
      <c r="C1" s="218"/>
      <c r="D1" s="218"/>
      <c r="E1" s="218"/>
      <c r="F1" s="218"/>
      <c r="G1" s="218"/>
      <c r="H1" s="218"/>
      <c r="I1" s="218"/>
      <c r="J1" s="218"/>
      <c r="K1" s="214"/>
      <c r="L1" s="212"/>
      <c r="M1" s="17"/>
      <c r="N1" s="17"/>
      <c r="O1" s="16"/>
    </row>
    <row r="2" spans="1:15" ht="12.75" customHeight="1">
      <c r="A2" s="23"/>
      <c r="B2" s="26"/>
      <c r="C2" s="26"/>
      <c r="D2" s="26"/>
      <c r="E2" s="26"/>
      <c r="F2" s="26"/>
      <c r="G2" s="26"/>
      <c r="H2" s="26"/>
      <c r="I2" s="26"/>
      <c r="J2" s="26"/>
      <c r="K2" s="17"/>
      <c r="L2" s="17"/>
      <c r="M2" s="17"/>
      <c r="N2" s="17"/>
      <c r="O2" s="16"/>
    </row>
    <row r="3" spans="1:15" ht="24.75" customHeight="1">
      <c r="A3" s="215" t="s">
        <v>198</v>
      </c>
      <c r="B3" s="215"/>
      <c r="C3" s="215"/>
      <c r="D3" s="215"/>
      <c r="E3" s="215"/>
      <c r="F3" s="215"/>
      <c r="G3" s="215"/>
      <c r="H3" s="215"/>
      <c r="I3" s="215"/>
      <c r="J3" s="215"/>
      <c r="K3" s="222"/>
      <c r="L3" s="17"/>
      <c r="M3" s="17"/>
      <c r="N3" s="17"/>
      <c r="O3" s="16"/>
    </row>
    <row r="4" spans="1:15" ht="18.75" customHeight="1">
      <c r="A4" s="15" t="s">
        <v>83</v>
      </c>
      <c r="B4" s="206" t="s">
        <v>5</v>
      </c>
      <c r="C4" s="206"/>
      <c r="D4" s="12"/>
      <c r="E4" s="206" t="s">
        <v>170</v>
      </c>
      <c r="F4" s="206"/>
      <c r="G4" s="12"/>
      <c r="H4" s="85" t="s">
        <v>4</v>
      </c>
      <c r="I4" s="85"/>
      <c r="J4" s="85"/>
      <c r="K4" s="85"/>
      <c r="L4" s="15"/>
      <c r="M4" s="12"/>
      <c r="N4" s="12"/>
      <c r="O4" s="12"/>
    </row>
    <row r="5" spans="1:15" ht="24.75" customHeight="1">
      <c r="A5" s="5" t="s">
        <v>96</v>
      </c>
      <c r="B5" s="10" t="s">
        <v>52</v>
      </c>
      <c r="C5" s="10" t="s">
        <v>53</v>
      </c>
      <c r="D5" s="10"/>
      <c r="E5" s="10" t="s">
        <v>52</v>
      </c>
      <c r="F5" s="10" t="s">
        <v>53</v>
      </c>
      <c r="G5" s="10"/>
      <c r="H5" s="10" t="s">
        <v>52</v>
      </c>
      <c r="I5" s="10" t="s">
        <v>53</v>
      </c>
      <c r="J5" s="49" t="s">
        <v>37</v>
      </c>
      <c r="K5" s="49" t="s">
        <v>81</v>
      </c>
      <c r="L5" s="57"/>
      <c r="M5" s="57"/>
      <c r="N5" s="56"/>
      <c r="O5" s="20"/>
    </row>
    <row r="6" spans="1:15" ht="18.75" customHeight="1">
      <c r="A6" s="108" t="s">
        <v>22</v>
      </c>
      <c r="B6" s="109">
        <f>B8+B9+B15+B20+B23+B26+B30+B33</f>
        <v>7032</v>
      </c>
      <c r="C6" s="109">
        <f>C8+C9+C15+C20+C23+C26+C30+C33</f>
        <v>3093</v>
      </c>
      <c r="D6" s="109"/>
      <c r="E6" s="109">
        <f>E8+E9+E15+E20+E23+E26+E30+E33</f>
        <v>34148</v>
      </c>
      <c r="F6" s="109">
        <f>F8+F9+F15+F20+F23+F26+F30+F33</f>
        <v>20481</v>
      </c>
      <c r="G6" s="109"/>
      <c r="H6" s="109">
        <f>H8+H9+H15+H20+H23+H26+H30+H33</f>
        <v>41180</v>
      </c>
      <c r="I6" s="109">
        <f>I8+I9+I15+I20+I23+I26+I30+I33</f>
        <v>23574</v>
      </c>
      <c r="J6" s="109">
        <f>J8+J9+J15+J20+J23+J26+J30+J33</f>
        <v>64754</v>
      </c>
      <c r="K6" s="109">
        <f>K8+K9+K15+K20+K23+K26+K30+K33</f>
        <v>100</v>
      </c>
      <c r="L6" s="57"/>
      <c r="M6" s="57"/>
      <c r="N6" s="56"/>
      <c r="O6" s="20"/>
    </row>
    <row r="7" spans="1:15" ht="18.75" customHeight="1">
      <c r="A7" s="61" t="s">
        <v>21</v>
      </c>
      <c r="B7" s="109">
        <f>B8</f>
        <v>1920</v>
      </c>
      <c r="C7" s="109">
        <f>C8</f>
        <v>783</v>
      </c>
      <c r="D7" s="105"/>
      <c r="E7" s="109">
        <f>E8</f>
        <v>7455</v>
      </c>
      <c r="F7" s="109">
        <f>F8</f>
        <v>4592</v>
      </c>
      <c r="G7" s="109"/>
      <c r="H7" s="109">
        <f aca="true" t="shared" si="0" ref="H7:I10">B7+E7</f>
        <v>9375</v>
      </c>
      <c r="I7" s="109">
        <f t="shared" si="0"/>
        <v>5375</v>
      </c>
      <c r="J7" s="109">
        <f aca="true" t="shared" si="1" ref="J7:J35">H7+I7</f>
        <v>14750</v>
      </c>
      <c r="K7" s="109">
        <f aca="true" t="shared" si="2" ref="K7:K35">(J7/J$6)*100</f>
        <v>22.778515612935106</v>
      </c>
      <c r="L7" s="1"/>
      <c r="M7" s="4"/>
      <c r="N7" s="1"/>
      <c r="O7" s="1"/>
    </row>
    <row r="8" spans="1:15" ht="12.75">
      <c r="A8" s="1" t="s">
        <v>54</v>
      </c>
      <c r="B8" s="4">
        <v>1920</v>
      </c>
      <c r="C8" s="4">
        <v>783</v>
      </c>
      <c r="D8" s="91"/>
      <c r="E8" s="4">
        <v>7455</v>
      </c>
      <c r="F8" s="4">
        <v>4592</v>
      </c>
      <c r="G8" s="4"/>
      <c r="H8" s="4">
        <f t="shared" si="0"/>
        <v>9375</v>
      </c>
      <c r="I8" s="4">
        <f t="shared" si="0"/>
        <v>5375</v>
      </c>
      <c r="J8" s="4">
        <f t="shared" si="1"/>
        <v>14750</v>
      </c>
      <c r="K8" s="19">
        <f t="shared" si="2"/>
        <v>22.778515612935106</v>
      </c>
      <c r="L8" s="1"/>
      <c r="M8" s="1"/>
      <c r="N8" s="1"/>
      <c r="O8" s="1"/>
    </row>
    <row r="9" spans="1:15" ht="18.75" customHeight="1">
      <c r="A9" s="14" t="s">
        <v>55</v>
      </c>
      <c r="B9" s="112">
        <f>B10+B11+B12+B13+B14</f>
        <v>1313</v>
      </c>
      <c r="C9" s="112">
        <f>C10+C11+C12+C13+C14</f>
        <v>717</v>
      </c>
      <c r="D9" s="112"/>
      <c r="E9" s="112">
        <f>E10+E11+E12+E13+E14</f>
        <v>6252</v>
      </c>
      <c r="F9" s="112">
        <f>F10+F11+F12+F13+F14</f>
        <v>3852</v>
      </c>
      <c r="G9" s="112"/>
      <c r="H9" s="112">
        <f t="shared" si="0"/>
        <v>7565</v>
      </c>
      <c r="I9" s="112">
        <f t="shared" si="0"/>
        <v>4569</v>
      </c>
      <c r="J9" s="112">
        <f t="shared" si="1"/>
        <v>12134</v>
      </c>
      <c r="K9" s="109">
        <f t="shared" si="2"/>
        <v>18.738610742193533</v>
      </c>
      <c r="L9" s="1"/>
      <c r="M9" s="1"/>
      <c r="N9" s="1"/>
      <c r="O9" s="1"/>
    </row>
    <row r="10" spans="1:15" ht="12.75">
      <c r="A10" s="11" t="s">
        <v>56</v>
      </c>
      <c r="B10" s="4">
        <v>268</v>
      </c>
      <c r="C10" s="4">
        <v>166</v>
      </c>
      <c r="D10" s="91"/>
      <c r="E10" s="4">
        <v>1369</v>
      </c>
      <c r="F10" s="4">
        <v>923</v>
      </c>
      <c r="G10" s="4"/>
      <c r="H10" s="4">
        <f t="shared" si="0"/>
        <v>1637</v>
      </c>
      <c r="I10" s="4">
        <f t="shared" si="0"/>
        <v>1089</v>
      </c>
      <c r="J10" s="4">
        <f t="shared" si="1"/>
        <v>2726</v>
      </c>
      <c r="K10" s="19">
        <f t="shared" si="2"/>
        <v>4.209778546499058</v>
      </c>
      <c r="L10" s="1"/>
      <c r="M10" s="1"/>
      <c r="N10" s="1"/>
      <c r="O10" s="1"/>
    </row>
    <row r="11" spans="1:15" ht="12.75">
      <c r="A11" s="3" t="s">
        <v>57</v>
      </c>
      <c r="B11" s="4">
        <v>256</v>
      </c>
      <c r="C11" s="4">
        <v>120</v>
      </c>
      <c r="D11" s="91"/>
      <c r="E11" s="4">
        <v>982</v>
      </c>
      <c r="F11" s="4">
        <v>559</v>
      </c>
      <c r="G11" s="4"/>
      <c r="H11" s="4">
        <f aca="true" t="shared" si="3" ref="H11:I14">B11+E11</f>
        <v>1238</v>
      </c>
      <c r="I11" s="4">
        <f t="shared" si="3"/>
        <v>679</v>
      </c>
      <c r="J11" s="4">
        <f t="shared" si="1"/>
        <v>1917</v>
      </c>
      <c r="K11" s="19">
        <f t="shared" si="2"/>
        <v>2.960434876609939</v>
      </c>
      <c r="L11" s="1"/>
      <c r="M11" s="1"/>
      <c r="N11" s="1"/>
      <c r="O11" s="1"/>
    </row>
    <row r="12" spans="1:15" ht="12.75">
      <c r="A12" s="3" t="s">
        <v>58</v>
      </c>
      <c r="B12" s="4">
        <v>341</v>
      </c>
      <c r="C12" s="4">
        <v>170</v>
      </c>
      <c r="D12" s="91"/>
      <c r="E12" s="4">
        <v>1889</v>
      </c>
      <c r="F12" s="4">
        <v>1256</v>
      </c>
      <c r="G12" s="4"/>
      <c r="H12" s="4">
        <f t="shared" si="3"/>
        <v>2230</v>
      </c>
      <c r="I12" s="4">
        <f t="shared" si="3"/>
        <v>1426</v>
      </c>
      <c r="J12" s="4">
        <f t="shared" si="1"/>
        <v>3656</v>
      </c>
      <c r="K12" s="19">
        <f t="shared" si="2"/>
        <v>5.645983259721407</v>
      </c>
      <c r="L12" s="1"/>
      <c r="M12" s="4"/>
      <c r="N12" s="1"/>
      <c r="O12" s="1"/>
    </row>
    <row r="13" spans="1:15" ht="12.75">
      <c r="A13" s="3" t="s">
        <v>168</v>
      </c>
      <c r="B13" s="4">
        <v>187</v>
      </c>
      <c r="C13" s="4">
        <v>120</v>
      </c>
      <c r="D13" s="91"/>
      <c r="E13" s="4">
        <v>1019</v>
      </c>
      <c r="F13" s="4">
        <v>581</v>
      </c>
      <c r="G13" s="4"/>
      <c r="H13" s="4">
        <f t="shared" si="3"/>
        <v>1206</v>
      </c>
      <c r="I13" s="4">
        <f t="shared" si="3"/>
        <v>701</v>
      </c>
      <c r="J13" s="4">
        <f t="shared" si="1"/>
        <v>1907</v>
      </c>
      <c r="K13" s="19">
        <f t="shared" si="2"/>
        <v>2.9449918151774406</v>
      </c>
      <c r="L13" s="1"/>
      <c r="M13" s="1"/>
      <c r="N13" s="1"/>
      <c r="O13" s="1"/>
    </row>
    <row r="14" spans="1:15" ht="12.75">
      <c r="A14" s="3" t="s">
        <v>59</v>
      </c>
      <c r="B14" s="4">
        <v>261</v>
      </c>
      <c r="C14" s="4">
        <v>141</v>
      </c>
      <c r="D14" s="91"/>
      <c r="E14" s="4">
        <v>993</v>
      </c>
      <c r="F14" s="4">
        <v>533</v>
      </c>
      <c r="G14" s="4"/>
      <c r="H14" s="4">
        <f t="shared" si="3"/>
        <v>1254</v>
      </c>
      <c r="I14" s="4">
        <f t="shared" si="3"/>
        <v>674</v>
      </c>
      <c r="J14" s="4">
        <f t="shared" si="1"/>
        <v>1928</v>
      </c>
      <c r="K14" s="19">
        <f t="shared" si="2"/>
        <v>2.9774222441856875</v>
      </c>
      <c r="L14" s="1"/>
      <c r="M14" s="1"/>
      <c r="N14" s="1"/>
      <c r="O14" s="1"/>
    </row>
    <row r="15" spans="1:11" ht="18.75" customHeight="1">
      <c r="A15" s="88" t="s">
        <v>60</v>
      </c>
      <c r="B15" s="112">
        <f>B16+B17+B18+B19</f>
        <v>577</v>
      </c>
      <c r="C15" s="112">
        <f>C16+C17+C18+C19</f>
        <v>190</v>
      </c>
      <c r="D15" s="112"/>
      <c r="E15" s="112">
        <f>E16+E17+E18+E19</f>
        <v>2913</v>
      </c>
      <c r="F15" s="112">
        <f>F16+F17+F18+F19</f>
        <v>1659</v>
      </c>
      <c r="G15" s="112"/>
      <c r="H15" s="112">
        <f>B15+E15</f>
        <v>3490</v>
      </c>
      <c r="I15" s="112">
        <f>C15+F15</f>
        <v>1849</v>
      </c>
      <c r="J15" s="112">
        <f t="shared" si="1"/>
        <v>5339</v>
      </c>
      <c r="K15" s="109">
        <f t="shared" si="2"/>
        <v>8.245050498810883</v>
      </c>
    </row>
    <row r="16" spans="1:11" ht="12.75">
      <c r="A16" s="3" t="s">
        <v>61</v>
      </c>
      <c r="B16" s="4">
        <v>244</v>
      </c>
      <c r="C16" s="4">
        <v>83</v>
      </c>
      <c r="D16" s="91"/>
      <c r="E16" s="4">
        <v>1169</v>
      </c>
      <c r="F16" s="4">
        <v>626</v>
      </c>
      <c r="G16" s="4"/>
      <c r="H16" s="4">
        <f>B16+E16</f>
        <v>1413</v>
      </c>
      <c r="I16" s="4">
        <f>C16+F16</f>
        <v>709</v>
      </c>
      <c r="J16" s="4">
        <f t="shared" si="1"/>
        <v>2122</v>
      </c>
      <c r="K16" s="19">
        <f t="shared" si="2"/>
        <v>3.277017635976156</v>
      </c>
    </row>
    <row r="17" spans="1:11" ht="12.75">
      <c r="A17" s="3" t="s">
        <v>62</v>
      </c>
      <c r="B17" s="4">
        <v>132</v>
      </c>
      <c r="C17" s="4">
        <v>52</v>
      </c>
      <c r="D17" s="91"/>
      <c r="E17" s="4">
        <v>581</v>
      </c>
      <c r="F17" s="4">
        <v>361</v>
      </c>
      <c r="G17" s="4"/>
      <c r="H17" s="4">
        <f aca="true" t="shared" si="4" ref="H17:I19">B17+E17</f>
        <v>713</v>
      </c>
      <c r="I17" s="4">
        <f t="shared" si="4"/>
        <v>413</v>
      </c>
      <c r="J17" s="4">
        <f t="shared" si="1"/>
        <v>1126</v>
      </c>
      <c r="K17" s="19">
        <f t="shared" si="2"/>
        <v>1.7388887172993175</v>
      </c>
    </row>
    <row r="18" spans="1:11" ht="12.75">
      <c r="A18" s="3" t="s">
        <v>63</v>
      </c>
      <c r="B18" s="4">
        <v>172</v>
      </c>
      <c r="C18" s="4">
        <v>47</v>
      </c>
      <c r="D18" s="91"/>
      <c r="E18" s="4">
        <v>901</v>
      </c>
      <c r="F18" s="4">
        <v>518</v>
      </c>
      <c r="G18" s="4"/>
      <c r="H18" s="4">
        <f t="shared" si="4"/>
        <v>1073</v>
      </c>
      <c r="I18" s="4">
        <f t="shared" si="4"/>
        <v>565</v>
      </c>
      <c r="J18" s="4">
        <f t="shared" si="1"/>
        <v>1638</v>
      </c>
      <c r="K18" s="19">
        <f t="shared" si="2"/>
        <v>2.5295734626432345</v>
      </c>
    </row>
    <row r="19" spans="1:11" ht="12.75">
      <c r="A19" s="3" t="s">
        <v>64</v>
      </c>
      <c r="B19" s="4">
        <v>29</v>
      </c>
      <c r="C19" s="4">
        <v>8</v>
      </c>
      <c r="D19" s="91"/>
      <c r="E19" s="4">
        <v>262</v>
      </c>
      <c r="F19" s="4">
        <v>154</v>
      </c>
      <c r="G19" s="4"/>
      <c r="H19" s="4">
        <f t="shared" si="4"/>
        <v>291</v>
      </c>
      <c r="I19" s="4">
        <f t="shared" si="4"/>
        <v>162</v>
      </c>
      <c r="J19" s="4">
        <f t="shared" si="1"/>
        <v>453</v>
      </c>
      <c r="K19" s="19">
        <f t="shared" si="2"/>
        <v>0.6995706828921765</v>
      </c>
    </row>
    <row r="20" spans="1:11" ht="18.75" customHeight="1">
      <c r="A20" s="88" t="s">
        <v>65</v>
      </c>
      <c r="B20" s="112">
        <f>B21+B22</f>
        <v>1150</v>
      </c>
      <c r="C20" s="112">
        <f>C21+C22</f>
        <v>436</v>
      </c>
      <c r="D20" s="113"/>
      <c r="E20" s="112">
        <f>E21+E22</f>
        <v>4853</v>
      </c>
      <c r="F20" s="112">
        <f>F21+F22</f>
        <v>2914</v>
      </c>
      <c r="G20" s="112"/>
      <c r="H20" s="112">
        <f aca="true" t="shared" si="5" ref="H20:H35">B20+E20</f>
        <v>6003</v>
      </c>
      <c r="I20" s="112">
        <f aca="true" t="shared" si="6" ref="I20:I35">C20+F20</f>
        <v>3350</v>
      </c>
      <c r="J20" s="112">
        <f t="shared" si="1"/>
        <v>9353</v>
      </c>
      <c r="K20" s="109">
        <f t="shared" si="2"/>
        <v>14.443895357815734</v>
      </c>
    </row>
    <row r="21" spans="1:11" ht="12.75">
      <c r="A21" s="3" t="s">
        <v>66</v>
      </c>
      <c r="B21" s="4">
        <v>76</v>
      </c>
      <c r="C21" s="4">
        <v>36</v>
      </c>
      <c r="D21" s="91"/>
      <c r="E21" s="4">
        <v>454</v>
      </c>
      <c r="F21" s="4">
        <v>277</v>
      </c>
      <c r="G21" s="4"/>
      <c r="H21" s="4">
        <f t="shared" si="5"/>
        <v>530</v>
      </c>
      <c r="I21" s="4">
        <f t="shared" si="6"/>
        <v>313</v>
      </c>
      <c r="J21" s="4">
        <f t="shared" si="1"/>
        <v>843</v>
      </c>
      <c r="K21" s="19">
        <f t="shared" si="2"/>
        <v>1.3018500787596132</v>
      </c>
    </row>
    <row r="22" spans="1:11" ht="12.75">
      <c r="A22" s="21" t="s">
        <v>67</v>
      </c>
      <c r="B22" s="4">
        <v>1074</v>
      </c>
      <c r="C22" s="4">
        <v>400</v>
      </c>
      <c r="D22" s="91"/>
      <c r="E22" s="4">
        <v>4399</v>
      </c>
      <c r="F22" s="4">
        <v>2637</v>
      </c>
      <c r="G22" s="4"/>
      <c r="H22" s="4">
        <f t="shared" si="5"/>
        <v>5473</v>
      </c>
      <c r="I22" s="4">
        <f t="shared" si="6"/>
        <v>3037</v>
      </c>
      <c r="J22" s="4">
        <f t="shared" si="1"/>
        <v>8510</v>
      </c>
      <c r="K22" s="19">
        <f t="shared" si="2"/>
        <v>13.14204527905612</v>
      </c>
    </row>
    <row r="23" spans="1:11" ht="15" customHeight="1">
      <c r="A23" s="88" t="s">
        <v>68</v>
      </c>
      <c r="B23" s="112">
        <f>B24+B25</f>
        <v>1247</v>
      </c>
      <c r="C23" s="112">
        <f>C24+C25</f>
        <v>501</v>
      </c>
      <c r="D23" s="113"/>
      <c r="E23" s="112">
        <f>E24+E25</f>
        <v>6835</v>
      </c>
      <c r="F23" s="112">
        <f>F24+F25</f>
        <v>4084</v>
      </c>
      <c r="G23" s="4"/>
      <c r="H23" s="112">
        <f t="shared" si="5"/>
        <v>8082</v>
      </c>
      <c r="I23" s="112">
        <f t="shared" si="6"/>
        <v>4585</v>
      </c>
      <c r="J23" s="112">
        <f t="shared" si="1"/>
        <v>12667</v>
      </c>
      <c r="K23" s="109">
        <f t="shared" si="2"/>
        <v>19.561725916545697</v>
      </c>
    </row>
    <row r="24" spans="1:11" ht="12.75">
      <c r="A24" s="3" t="s">
        <v>69</v>
      </c>
      <c r="B24" s="4">
        <v>149</v>
      </c>
      <c r="C24" s="4">
        <v>43</v>
      </c>
      <c r="D24" s="91"/>
      <c r="E24" s="4">
        <v>905</v>
      </c>
      <c r="F24" s="4">
        <v>518</v>
      </c>
      <c r="G24" s="4"/>
      <c r="H24" s="4">
        <f t="shared" si="5"/>
        <v>1054</v>
      </c>
      <c r="I24" s="4">
        <f t="shared" si="6"/>
        <v>561</v>
      </c>
      <c r="J24" s="4">
        <f t="shared" si="1"/>
        <v>1615</v>
      </c>
      <c r="K24" s="19">
        <f t="shared" si="2"/>
        <v>2.4940544213484883</v>
      </c>
    </row>
    <row r="25" spans="1:11" ht="12.75">
      <c r="A25" s="3" t="s">
        <v>70</v>
      </c>
      <c r="B25" s="4">
        <v>1098</v>
      </c>
      <c r="C25" s="4">
        <v>458</v>
      </c>
      <c r="D25" s="91"/>
      <c r="E25" s="4">
        <v>5930</v>
      </c>
      <c r="F25" s="4">
        <v>3566</v>
      </c>
      <c r="G25" s="4"/>
      <c r="H25" s="4">
        <f t="shared" si="5"/>
        <v>7028</v>
      </c>
      <c r="I25" s="4">
        <f t="shared" si="6"/>
        <v>4024</v>
      </c>
      <c r="J25" s="4">
        <f t="shared" si="1"/>
        <v>11052</v>
      </c>
      <c r="K25" s="19">
        <f t="shared" si="2"/>
        <v>17.06767149519721</v>
      </c>
    </row>
    <row r="26" spans="1:11" ht="18.75" customHeight="1">
      <c r="A26" s="88" t="s">
        <v>71</v>
      </c>
      <c r="B26" s="112">
        <f>B27+B28+B29</f>
        <v>464</v>
      </c>
      <c r="C26" s="112">
        <f>C27+C28+C29</f>
        <v>283</v>
      </c>
      <c r="D26" s="113"/>
      <c r="E26" s="112">
        <f>E27+E28+E29</f>
        <v>2868</v>
      </c>
      <c r="F26" s="112">
        <f>F27+F28+F29</f>
        <v>1456</v>
      </c>
      <c r="G26" s="112"/>
      <c r="H26" s="112">
        <f t="shared" si="5"/>
        <v>3332</v>
      </c>
      <c r="I26" s="112">
        <f t="shared" si="6"/>
        <v>1739</v>
      </c>
      <c r="J26" s="112">
        <f t="shared" si="1"/>
        <v>5071</v>
      </c>
      <c r="K26" s="109">
        <f t="shared" si="2"/>
        <v>7.831176452419927</v>
      </c>
    </row>
    <row r="27" spans="1:11" ht="12.75">
      <c r="A27" s="3" t="s">
        <v>72</v>
      </c>
      <c r="B27" s="4">
        <v>111</v>
      </c>
      <c r="C27" s="4">
        <v>67</v>
      </c>
      <c r="D27" s="91"/>
      <c r="E27" s="4">
        <v>830</v>
      </c>
      <c r="F27" s="4">
        <v>476</v>
      </c>
      <c r="G27" s="4"/>
      <c r="H27" s="4">
        <f t="shared" si="5"/>
        <v>941</v>
      </c>
      <c r="I27" s="4">
        <f t="shared" si="6"/>
        <v>543</v>
      </c>
      <c r="J27" s="4">
        <f t="shared" si="1"/>
        <v>1484</v>
      </c>
      <c r="K27" s="19">
        <f t="shared" si="2"/>
        <v>2.2917503165827595</v>
      </c>
    </row>
    <row r="28" spans="1:11" ht="12.75">
      <c r="A28" s="1" t="s">
        <v>73</v>
      </c>
      <c r="B28" s="4">
        <v>159</v>
      </c>
      <c r="C28" s="4">
        <v>106</v>
      </c>
      <c r="D28" s="91"/>
      <c r="E28" s="4">
        <v>1014</v>
      </c>
      <c r="F28" s="4">
        <v>506</v>
      </c>
      <c r="G28" s="4"/>
      <c r="H28" s="4">
        <f t="shared" si="5"/>
        <v>1173</v>
      </c>
      <c r="I28" s="4">
        <f t="shared" si="6"/>
        <v>612</v>
      </c>
      <c r="J28" s="4">
        <f t="shared" si="1"/>
        <v>1785</v>
      </c>
      <c r="K28" s="19">
        <f t="shared" si="2"/>
        <v>2.7565864657009604</v>
      </c>
    </row>
    <row r="29" spans="1:11" ht="12.75">
      <c r="A29" s="1" t="s">
        <v>74</v>
      </c>
      <c r="B29" s="4">
        <v>194</v>
      </c>
      <c r="C29" s="4">
        <v>110</v>
      </c>
      <c r="D29" s="91"/>
      <c r="E29" s="4">
        <v>1024</v>
      </c>
      <c r="F29" s="4">
        <v>474</v>
      </c>
      <c r="G29" s="4"/>
      <c r="H29" s="4">
        <f t="shared" si="5"/>
        <v>1218</v>
      </c>
      <c r="I29" s="4">
        <f t="shared" si="6"/>
        <v>584</v>
      </c>
      <c r="J29" s="4">
        <f t="shared" si="1"/>
        <v>1802</v>
      </c>
      <c r="K29" s="19">
        <f t="shared" si="2"/>
        <v>2.782839670136208</v>
      </c>
    </row>
    <row r="30" spans="1:11" ht="18.75" customHeight="1">
      <c r="A30" s="14" t="s">
        <v>75</v>
      </c>
      <c r="B30" s="112">
        <f>B31+B32</f>
        <v>183</v>
      </c>
      <c r="C30" s="112">
        <f>C31+C32</f>
        <v>92</v>
      </c>
      <c r="D30" s="113"/>
      <c r="E30" s="112">
        <f>E31+E32</f>
        <v>1195</v>
      </c>
      <c r="F30" s="112">
        <f>F31+F32</f>
        <v>749</v>
      </c>
      <c r="G30" s="112"/>
      <c r="H30" s="112">
        <f t="shared" si="5"/>
        <v>1378</v>
      </c>
      <c r="I30" s="112">
        <f t="shared" si="6"/>
        <v>841</v>
      </c>
      <c r="J30" s="112">
        <f t="shared" si="1"/>
        <v>2219</v>
      </c>
      <c r="K30" s="109">
        <f t="shared" si="2"/>
        <v>3.4268153318713903</v>
      </c>
    </row>
    <row r="31" spans="1:11" ht="12.75">
      <c r="A31" s="1" t="s">
        <v>76</v>
      </c>
      <c r="B31" s="4">
        <v>161</v>
      </c>
      <c r="C31" s="4">
        <v>83</v>
      </c>
      <c r="D31" s="91"/>
      <c r="E31" s="4">
        <v>804</v>
      </c>
      <c r="F31" s="4">
        <v>497</v>
      </c>
      <c r="G31" s="4"/>
      <c r="H31" s="4">
        <f t="shared" si="5"/>
        <v>965</v>
      </c>
      <c r="I31" s="4">
        <f t="shared" si="6"/>
        <v>580</v>
      </c>
      <c r="J31" s="4">
        <f t="shared" si="1"/>
        <v>1545</v>
      </c>
      <c r="K31" s="19">
        <f t="shared" si="2"/>
        <v>2.3859529913209996</v>
      </c>
    </row>
    <row r="32" spans="1:11" ht="12.75">
      <c r="A32" s="1" t="s">
        <v>77</v>
      </c>
      <c r="B32" s="4">
        <v>22</v>
      </c>
      <c r="C32" s="4">
        <v>9</v>
      </c>
      <c r="D32" s="91"/>
      <c r="E32" s="4">
        <v>391</v>
      </c>
      <c r="F32" s="4">
        <v>252</v>
      </c>
      <c r="G32" s="4"/>
      <c r="H32" s="4">
        <f t="shared" si="5"/>
        <v>413</v>
      </c>
      <c r="I32" s="4">
        <f t="shared" si="6"/>
        <v>261</v>
      </c>
      <c r="J32" s="4">
        <f t="shared" si="1"/>
        <v>674</v>
      </c>
      <c r="K32" s="19">
        <f t="shared" si="2"/>
        <v>1.0408623405503907</v>
      </c>
    </row>
    <row r="33" spans="1:11" ht="18.75" customHeight="1">
      <c r="A33" s="14" t="s">
        <v>78</v>
      </c>
      <c r="B33" s="112">
        <f>B34+B35</f>
        <v>178</v>
      </c>
      <c r="C33" s="112">
        <f>C34+C35</f>
        <v>91</v>
      </c>
      <c r="D33" s="113"/>
      <c r="E33" s="112">
        <f>E34+E35</f>
        <v>1777</v>
      </c>
      <c r="F33" s="112">
        <f>F34+F35</f>
        <v>1175</v>
      </c>
      <c r="G33" s="112"/>
      <c r="H33" s="112">
        <f t="shared" si="5"/>
        <v>1955</v>
      </c>
      <c r="I33" s="112">
        <f t="shared" si="6"/>
        <v>1266</v>
      </c>
      <c r="J33" s="112">
        <f t="shared" si="1"/>
        <v>3221</v>
      </c>
      <c r="K33" s="109">
        <f t="shared" si="2"/>
        <v>4.974210087407728</v>
      </c>
    </row>
    <row r="34" spans="1:11" ht="12.75">
      <c r="A34" s="1" t="s">
        <v>79</v>
      </c>
      <c r="B34" s="4">
        <v>106</v>
      </c>
      <c r="C34" s="4">
        <v>56</v>
      </c>
      <c r="D34" s="91"/>
      <c r="E34" s="4">
        <v>944</v>
      </c>
      <c r="F34" s="4">
        <v>660</v>
      </c>
      <c r="G34" s="4"/>
      <c r="H34" s="4">
        <f t="shared" si="5"/>
        <v>1050</v>
      </c>
      <c r="I34" s="4">
        <f t="shared" si="6"/>
        <v>716</v>
      </c>
      <c r="J34" s="4">
        <f t="shared" si="1"/>
        <v>1766</v>
      </c>
      <c r="K34" s="19">
        <f t="shared" si="2"/>
        <v>2.7272446489792137</v>
      </c>
    </row>
    <row r="35" spans="1:11" ht="12.75">
      <c r="A35" s="2" t="s">
        <v>80</v>
      </c>
      <c r="B35" s="63">
        <v>72</v>
      </c>
      <c r="C35" s="63">
        <v>35</v>
      </c>
      <c r="D35" s="94"/>
      <c r="E35" s="63">
        <v>833</v>
      </c>
      <c r="F35" s="63">
        <v>515</v>
      </c>
      <c r="G35" s="63"/>
      <c r="H35" s="63">
        <f t="shared" si="5"/>
        <v>905</v>
      </c>
      <c r="I35" s="63">
        <f t="shared" si="6"/>
        <v>550</v>
      </c>
      <c r="J35" s="63">
        <f t="shared" si="1"/>
        <v>1455</v>
      </c>
      <c r="K35" s="63">
        <f t="shared" si="2"/>
        <v>2.2469654384285143</v>
      </c>
    </row>
    <row r="36" spans="1:15" ht="24" customHeight="1">
      <c r="A36" s="95"/>
      <c r="B36" s="19"/>
      <c r="C36" s="19"/>
      <c r="D36" s="19"/>
      <c r="E36" s="19"/>
      <c r="F36" s="19"/>
      <c r="G36" s="19"/>
      <c r="H36" s="19"/>
      <c r="I36" s="19"/>
      <c r="J36" s="19"/>
      <c r="K36" s="6"/>
      <c r="L36" s="6"/>
      <c r="M36" s="6"/>
      <c r="N36" s="6"/>
      <c r="O36" s="6"/>
    </row>
    <row r="37" spans="1:15" ht="37.5" customHeight="1">
      <c r="A37" s="217" t="s">
        <v>171</v>
      </c>
      <c r="B37" s="218"/>
      <c r="C37" s="218"/>
      <c r="D37" s="218"/>
      <c r="E37" s="218"/>
      <c r="F37" s="218"/>
      <c r="G37" s="218"/>
      <c r="H37" s="218"/>
      <c r="I37" s="218"/>
      <c r="J37" s="218"/>
      <c r="K37" s="212"/>
      <c r="L37" s="212"/>
      <c r="M37" s="58"/>
      <c r="N37" s="58"/>
      <c r="O37" s="58"/>
    </row>
  </sheetData>
  <sheetProtection/>
  <mergeCells count="5">
    <mergeCell ref="A37:L37"/>
    <mergeCell ref="A1:L1"/>
    <mergeCell ref="B4:C4"/>
    <mergeCell ref="E4:F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K37"/>
  <sheetViews>
    <sheetView zoomScalePageLayoutView="0" workbookViewId="0" topLeftCell="A1">
      <selection activeCell="L9" sqref="L9"/>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235" t="s">
        <v>220</v>
      </c>
      <c r="B1" s="218"/>
      <c r="C1" s="218"/>
      <c r="D1" s="218"/>
      <c r="E1" s="218"/>
      <c r="F1" s="218"/>
      <c r="G1" s="218"/>
      <c r="H1" s="218"/>
      <c r="I1" s="218"/>
      <c r="J1" s="218"/>
      <c r="K1" s="214"/>
    </row>
    <row r="2" spans="1:10" ht="7.5" customHeight="1">
      <c r="A2" s="23"/>
      <c r="B2" s="26"/>
      <c r="C2" s="26"/>
      <c r="D2" s="26"/>
      <c r="E2" s="26"/>
      <c r="F2" s="26"/>
      <c r="G2" s="26"/>
      <c r="H2" s="26"/>
      <c r="I2" s="26"/>
      <c r="J2" s="26"/>
    </row>
    <row r="3" spans="1:11" ht="24.75" customHeight="1">
      <c r="A3" s="215" t="s">
        <v>199</v>
      </c>
      <c r="B3" s="215"/>
      <c r="C3" s="215"/>
      <c r="D3" s="215"/>
      <c r="E3" s="215"/>
      <c r="F3" s="215"/>
      <c r="G3" s="215"/>
      <c r="H3" s="215"/>
      <c r="I3" s="215"/>
      <c r="J3" s="215"/>
      <c r="K3" s="222"/>
    </row>
    <row r="4" spans="1:11" ht="16.5" customHeight="1">
      <c r="A4" s="15" t="s">
        <v>83</v>
      </c>
      <c r="B4" s="206" t="s">
        <v>5</v>
      </c>
      <c r="C4" s="206"/>
      <c r="D4" s="12"/>
      <c r="E4" s="206" t="s">
        <v>170</v>
      </c>
      <c r="F4" s="206"/>
      <c r="G4" s="12"/>
      <c r="H4" s="206" t="s">
        <v>4</v>
      </c>
      <c r="I4" s="206"/>
      <c r="J4" s="206"/>
      <c r="K4" s="79"/>
    </row>
    <row r="5" spans="1:11" ht="25.5" customHeight="1">
      <c r="A5" s="5" t="s">
        <v>96</v>
      </c>
      <c r="B5" s="10" t="s">
        <v>52</v>
      </c>
      <c r="C5" s="10" t="s">
        <v>53</v>
      </c>
      <c r="D5" s="10"/>
      <c r="E5" s="10" t="s">
        <v>52</v>
      </c>
      <c r="F5" s="10" t="s">
        <v>53</v>
      </c>
      <c r="G5" s="10"/>
      <c r="H5" s="10" t="s">
        <v>52</v>
      </c>
      <c r="I5" s="10" t="s">
        <v>53</v>
      </c>
      <c r="J5" s="49" t="s">
        <v>37</v>
      </c>
      <c r="K5" s="49" t="s">
        <v>81</v>
      </c>
    </row>
    <row r="6" spans="1:11" ht="18.75" customHeight="1">
      <c r="A6" s="108" t="s">
        <v>22</v>
      </c>
      <c r="B6" s="109">
        <f>B8+B9+B15+B20+B23+B26+B30+B33</f>
        <v>10695</v>
      </c>
      <c r="C6" s="109">
        <f>C8+C9+C15+C20+C23+C26+C30+C33</f>
        <v>3124</v>
      </c>
      <c r="D6" s="109"/>
      <c r="E6" s="109">
        <f>E8+E9+E15+E20+E23+E26+E30+E33</f>
        <v>18200</v>
      </c>
      <c r="F6" s="109">
        <f>F8+F9+F15+F20+F23+F26+F30+F33</f>
        <v>5480</v>
      </c>
      <c r="G6" s="109"/>
      <c r="H6" s="109">
        <f>H8+H9+H15+H20+H23+H26+H30+H33</f>
        <v>28895</v>
      </c>
      <c r="I6" s="109">
        <f>I8+I9+I15+I20+I23+I26+I30+I33</f>
        <v>8604</v>
      </c>
      <c r="J6" s="109">
        <f>J8+J9+J15+J20+J23+J26+J30+J33</f>
        <v>37499</v>
      </c>
      <c r="K6" s="109">
        <f>K8+K9+K15+K20+K23+K26+K30+K33</f>
        <v>100.00000000000001</v>
      </c>
    </row>
    <row r="7" spans="1:11" ht="18.75" customHeight="1">
      <c r="A7" s="61" t="s">
        <v>21</v>
      </c>
      <c r="B7" s="109">
        <f>B8</f>
        <v>2990</v>
      </c>
      <c r="C7" s="109">
        <f>C8</f>
        <v>728</v>
      </c>
      <c r="D7" s="105"/>
      <c r="E7" s="109">
        <f>E8</f>
        <v>4326</v>
      </c>
      <c r="F7" s="109">
        <f>F8</f>
        <v>1314</v>
      </c>
      <c r="G7" s="109"/>
      <c r="H7" s="109">
        <f>B7+E7</f>
        <v>7316</v>
      </c>
      <c r="I7" s="109">
        <f aca="true" t="shared" si="0" ref="H7:I10">C7+F7</f>
        <v>2042</v>
      </c>
      <c r="J7" s="109">
        <f aca="true" t="shared" si="1" ref="J7:J35">H7+I7</f>
        <v>9358</v>
      </c>
      <c r="K7" s="109">
        <f aca="true" t="shared" si="2" ref="K7:K35">(J7/J$6)*100</f>
        <v>24.95533214219046</v>
      </c>
    </row>
    <row r="8" spans="1:11" ht="12.75">
      <c r="A8" s="1" t="s">
        <v>54</v>
      </c>
      <c r="B8" s="4">
        <v>2990</v>
      </c>
      <c r="C8" s="4">
        <v>728</v>
      </c>
      <c r="D8" s="91"/>
      <c r="E8" s="4">
        <v>4326</v>
      </c>
      <c r="F8" s="4">
        <v>1314</v>
      </c>
      <c r="G8" s="4"/>
      <c r="H8" s="4">
        <f t="shared" si="0"/>
        <v>7316</v>
      </c>
      <c r="I8" s="4">
        <f t="shared" si="0"/>
        <v>2042</v>
      </c>
      <c r="J8" s="4">
        <f t="shared" si="1"/>
        <v>9358</v>
      </c>
      <c r="K8" s="19">
        <f t="shared" si="2"/>
        <v>24.95533214219046</v>
      </c>
    </row>
    <row r="9" spans="1:11" ht="18.75" customHeight="1">
      <c r="A9" s="14" t="s">
        <v>55</v>
      </c>
      <c r="B9" s="112">
        <f>B10+B11+B12+B13+B14</f>
        <v>1933</v>
      </c>
      <c r="C9" s="112">
        <f>C10+C11+C12+C13+C14</f>
        <v>711</v>
      </c>
      <c r="D9" s="112"/>
      <c r="E9" s="112">
        <f>E10+E11+E12+E13+E14</f>
        <v>3262</v>
      </c>
      <c r="F9" s="112">
        <f>F10+F11+F12+F13+F14</f>
        <v>1054</v>
      </c>
      <c r="G9" s="112"/>
      <c r="H9" s="112">
        <f t="shared" si="0"/>
        <v>5195</v>
      </c>
      <c r="I9" s="112">
        <f t="shared" si="0"/>
        <v>1765</v>
      </c>
      <c r="J9" s="112">
        <f t="shared" si="1"/>
        <v>6960</v>
      </c>
      <c r="K9" s="109">
        <f t="shared" si="2"/>
        <v>18.560494946531907</v>
      </c>
    </row>
    <row r="10" spans="1:11" ht="12.75">
      <c r="A10" s="11" t="s">
        <v>56</v>
      </c>
      <c r="B10" s="4">
        <v>315</v>
      </c>
      <c r="C10" s="4">
        <v>115</v>
      </c>
      <c r="D10" s="91"/>
      <c r="E10" s="4">
        <v>627</v>
      </c>
      <c r="F10" s="4">
        <v>197</v>
      </c>
      <c r="G10" s="4"/>
      <c r="H10" s="4">
        <f t="shared" si="0"/>
        <v>942</v>
      </c>
      <c r="I10" s="4">
        <f t="shared" si="0"/>
        <v>312</v>
      </c>
      <c r="J10" s="4">
        <f t="shared" si="1"/>
        <v>1254</v>
      </c>
      <c r="K10" s="19">
        <f t="shared" si="2"/>
        <v>3.3440891757113524</v>
      </c>
    </row>
    <row r="11" spans="1:11" ht="12.75">
      <c r="A11" s="3" t="s">
        <v>57</v>
      </c>
      <c r="B11" s="4">
        <v>389</v>
      </c>
      <c r="C11" s="4">
        <v>142</v>
      </c>
      <c r="D11" s="91"/>
      <c r="E11" s="4">
        <v>619</v>
      </c>
      <c r="F11" s="4">
        <v>239</v>
      </c>
      <c r="G11" s="4"/>
      <c r="H11" s="4">
        <f aca="true" t="shared" si="3" ref="H11:I14">B11+E11</f>
        <v>1008</v>
      </c>
      <c r="I11" s="4">
        <f t="shared" si="3"/>
        <v>381</v>
      </c>
      <c r="J11" s="4">
        <f t="shared" si="1"/>
        <v>1389</v>
      </c>
      <c r="K11" s="19">
        <f t="shared" si="2"/>
        <v>3.7040987759673594</v>
      </c>
    </row>
    <row r="12" spans="1:11" ht="12.75">
      <c r="A12" s="3" t="s">
        <v>58</v>
      </c>
      <c r="B12" s="4">
        <v>560</v>
      </c>
      <c r="C12" s="4">
        <v>222</v>
      </c>
      <c r="D12" s="91"/>
      <c r="E12" s="4">
        <v>908</v>
      </c>
      <c r="F12" s="4">
        <v>296</v>
      </c>
      <c r="G12" s="4"/>
      <c r="H12" s="4">
        <f t="shared" si="3"/>
        <v>1468</v>
      </c>
      <c r="I12" s="4">
        <f t="shared" si="3"/>
        <v>518</v>
      </c>
      <c r="J12" s="4">
        <f t="shared" si="1"/>
        <v>1986</v>
      </c>
      <c r="K12" s="19">
        <f t="shared" si="2"/>
        <v>5.296141230432812</v>
      </c>
    </row>
    <row r="13" spans="1:11" ht="12.75">
      <c r="A13" s="3" t="s">
        <v>168</v>
      </c>
      <c r="B13" s="4">
        <v>317</v>
      </c>
      <c r="C13" s="4">
        <v>122</v>
      </c>
      <c r="D13" s="91"/>
      <c r="E13" s="4">
        <v>551</v>
      </c>
      <c r="F13" s="4">
        <v>144</v>
      </c>
      <c r="G13" s="4"/>
      <c r="H13" s="4">
        <f t="shared" si="3"/>
        <v>868</v>
      </c>
      <c r="I13" s="4">
        <f t="shared" si="3"/>
        <v>266</v>
      </c>
      <c r="J13" s="4">
        <f t="shared" si="1"/>
        <v>1134</v>
      </c>
      <c r="K13" s="19">
        <f t="shared" si="2"/>
        <v>3.0240806421504574</v>
      </c>
    </row>
    <row r="14" spans="1:11" ht="12.75">
      <c r="A14" s="3" t="s">
        <v>59</v>
      </c>
      <c r="B14" s="4">
        <v>352</v>
      </c>
      <c r="C14" s="4">
        <v>110</v>
      </c>
      <c r="D14" s="91"/>
      <c r="E14" s="4">
        <v>557</v>
      </c>
      <c r="F14" s="4">
        <v>178</v>
      </c>
      <c r="G14" s="4"/>
      <c r="H14" s="4">
        <f t="shared" si="3"/>
        <v>909</v>
      </c>
      <c r="I14" s="4">
        <f t="shared" si="3"/>
        <v>288</v>
      </c>
      <c r="J14" s="4">
        <f t="shared" si="1"/>
        <v>1197</v>
      </c>
      <c r="K14" s="19">
        <f t="shared" si="2"/>
        <v>3.1920851222699267</v>
      </c>
    </row>
    <row r="15" spans="1:11" ht="18.75" customHeight="1">
      <c r="A15" s="88" t="s">
        <v>60</v>
      </c>
      <c r="B15" s="112">
        <f>B16+B17+B18+B19</f>
        <v>826</v>
      </c>
      <c r="C15" s="112">
        <f>C16+C17+C18+C19</f>
        <v>222</v>
      </c>
      <c r="D15" s="112"/>
      <c r="E15" s="112">
        <f>E16+E17+E18+E19</f>
        <v>1545</v>
      </c>
      <c r="F15" s="112">
        <f>F16+F17+F18+F19</f>
        <v>468</v>
      </c>
      <c r="G15" s="112"/>
      <c r="H15" s="112">
        <f>B15+E15</f>
        <v>2371</v>
      </c>
      <c r="I15" s="112">
        <f>C15+F15</f>
        <v>690</v>
      </c>
      <c r="J15" s="112">
        <f t="shared" si="1"/>
        <v>3061</v>
      </c>
      <c r="K15" s="109">
        <f t="shared" si="2"/>
        <v>8.162884343582496</v>
      </c>
    </row>
    <row r="16" spans="1:11" ht="12.75">
      <c r="A16" s="3" t="s">
        <v>61</v>
      </c>
      <c r="B16" s="4">
        <v>454</v>
      </c>
      <c r="C16" s="4">
        <v>125</v>
      </c>
      <c r="D16" s="91"/>
      <c r="E16" s="4">
        <v>711</v>
      </c>
      <c r="F16" s="4">
        <v>217</v>
      </c>
      <c r="G16" s="4"/>
      <c r="H16" s="4">
        <f>B16+E16</f>
        <v>1165</v>
      </c>
      <c r="I16" s="4">
        <f>C16+F16</f>
        <v>342</v>
      </c>
      <c r="J16" s="4">
        <f t="shared" si="1"/>
        <v>1507</v>
      </c>
      <c r="K16" s="19">
        <f t="shared" si="2"/>
        <v>4.018773833968906</v>
      </c>
    </row>
    <row r="17" spans="1:11" ht="12.75">
      <c r="A17" s="3" t="s">
        <v>62</v>
      </c>
      <c r="B17" s="4">
        <v>126</v>
      </c>
      <c r="C17" s="4">
        <v>34</v>
      </c>
      <c r="D17" s="91"/>
      <c r="E17" s="4">
        <v>229</v>
      </c>
      <c r="F17" s="4">
        <v>70</v>
      </c>
      <c r="G17" s="4"/>
      <c r="H17" s="4">
        <f aca="true" t="shared" si="4" ref="H17:I19">B17+E17</f>
        <v>355</v>
      </c>
      <c r="I17" s="4">
        <f t="shared" si="4"/>
        <v>104</v>
      </c>
      <c r="J17" s="4">
        <f t="shared" si="1"/>
        <v>459</v>
      </c>
      <c r="K17" s="19">
        <f t="shared" si="2"/>
        <v>1.2240326408704232</v>
      </c>
    </row>
    <row r="18" spans="1:11" ht="12.75">
      <c r="A18" s="3" t="s">
        <v>63</v>
      </c>
      <c r="B18" s="4">
        <v>206</v>
      </c>
      <c r="C18" s="4">
        <v>45</v>
      </c>
      <c r="D18" s="91"/>
      <c r="E18" s="4">
        <v>467</v>
      </c>
      <c r="F18" s="4">
        <v>131</v>
      </c>
      <c r="G18" s="4"/>
      <c r="H18" s="4">
        <f t="shared" si="4"/>
        <v>673</v>
      </c>
      <c r="I18" s="4">
        <f t="shared" si="4"/>
        <v>176</v>
      </c>
      <c r="J18" s="4">
        <f t="shared" si="1"/>
        <v>849</v>
      </c>
      <c r="K18" s="19">
        <f t="shared" si="2"/>
        <v>2.264060374943332</v>
      </c>
    </row>
    <row r="19" spans="1:11" ht="12.75">
      <c r="A19" s="3" t="s">
        <v>64</v>
      </c>
      <c r="B19" s="4">
        <v>40</v>
      </c>
      <c r="C19" s="4">
        <v>18</v>
      </c>
      <c r="D19" s="91"/>
      <c r="E19" s="4">
        <v>138</v>
      </c>
      <c r="F19" s="4">
        <v>50</v>
      </c>
      <c r="G19" s="4"/>
      <c r="H19" s="4">
        <f t="shared" si="4"/>
        <v>178</v>
      </c>
      <c r="I19" s="4">
        <f t="shared" si="4"/>
        <v>68</v>
      </c>
      <c r="J19" s="4">
        <f t="shared" si="1"/>
        <v>246</v>
      </c>
      <c r="K19" s="19">
        <f t="shared" si="2"/>
        <v>0.6560174937998347</v>
      </c>
    </row>
    <row r="20" spans="1:11" ht="18.75" customHeight="1">
      <c r="A20" s="88" t="s">
        <v>65</v>
      </c>
      <c r="B20" s="112">
        <f>B21+B22</f>
        <v>1751</v>
      </c>
      <c r="C20" s="112">
        <f>C21+C22</f>
        <v>467</v>
      </c>
      <c r="D20" s="112"/>
      <c r="E20" s="112">
        <f>E21+E22</f>
        <v>2766</v>
      </c>
      <c r="F20" s="112">
        <f>F21+F22</f>
        <v>821</v>
      </c>
      <c r="G20" s="112"/>
      <c r="H20" s="112">
        <f aca="true" t="shared" si="5" ref="H20:H35">B20+E20</f>
        <v>4517</v>
      </c>
      <c r="I20" s="112">
        <f aca="true" t="shared" si="6" ref="I20:I35">C20+F20</f>
        <v>1288</v>
      </c>
      <c r="J20" s="112">
        <f t="shared" si="1"/>
        <v>5805</v>
      </c>
      <c r="K20" s="109">
        <f t="shared" si="2"/>
        <v>15.480412811008293</v>
      </c>
    </row>
    <row r="21" spans="1:11" ht="12.75">
      <c r="A21" s="3" t="s">
        <v>66</v>
      </c>
      <c r="B21" s="4">
        <v>85</v>
      </c>
      <c r="C21" s="4">
        <v>19</v>
      </c>
      <c r="D21" s="91"/>
      <c r="E21" s="4">
        <v>206</v>
      </c>
      <c r="F21" s="4">
        <v>58</v>
      </c>
      <c r="G21" s="4"/>
      <c r="H21" s="4">
        <f t="shared" si="5"/>
        <v>291</v>
      </c>
      <c r="I21" s="4">
        <f t="shared" si="6"/>
        <v>77</v>
      </c>
      <c r="J21" s="4">
        <f t="shared" si="1"/>
        <v>368</v>
      </c>
      <c r="K21" s="19">
        <f t="shared" si="2"/>
        <v>0.9813595029200779</v>
      </c>
    </row>
    <row r="22" spans="1:11" ht="12.75">
      <c r="A22" s="21" t="s">
        <v>67</v>
      </c>
      <c r="B22" s="4">
        <v>1666</v>
      </c>
      <c r="C22" s="4">
        <v>448</v>
      </c>
      <c r="D22" s="91"/>
      <c r="E22" s="4">
        <v>2560</v>
      </c>
      <c r="F22" s="4">
        <v>763</v>
      </c>
      <c r="G22" s="4"/>
      <c r="H22" s="4">
        <f t="shared" si="5"/>
        <v>4226</v>
      </c>
      <c r="I22" s="4">
        <f t="shared" si="6"/>
        <v>1211</v>
      </c>
      <c r="J22" s="4">
        <f t="shared" si="1"/>
        <v>5437</v>
      </c>
      <c r="K22" s="19">
        <f t="shared" si="2"/>
        <v>14.499053308088216</v>
      </c>
    </row>
    <row r="23" spans="1:11" ht="18.75" customHeight="1">
      <c r="A23" s="88" t="s">
        <v>68</v>
      </c>
      <c r="B23" s="112">
        <f>B24+B25</f>
        <v>2099</v>
      </c>
      <c r="C23" s="112">
        <f>C24+C25</f>
        <v>556</v>
      </c>
      <c r="D23" s="112"/>
      <c r="E23" s="112">
        <f>E24+E25</f>
        <v>3640</v>
      </c>
      <c r="F23" s="112">
        <f>F24+F25</f>
        <v>1015</v>
      </c>
      <c r="G23" s="112"/>
      <c r="H23" s="112">
        <f t="shared" si="5"/>
        <v>5739</v>
      </c>
      <c r="I23" s="112">
        <f t="shared" si="6"/>
        <v>1571</v>
      </c>
      <c r="J23" s="112">
        <f t="shared" si="1"/>
        <v>7310</v>
      </c>
      <c r="K23" s="109">
        <f t="shared" si="2"/>
        <v>19.493853169417854</v>
      </c>
    </row>
    <row r="24" spans="1:11" ht="12.75">
      <c r="A24" s="3" t="s">
        <v>69</v>
      </c>
      <c r="B24" s="4">
        <v>246</v>
      </c>
      <c r="C24" s="4">
        <v>62</v>
      </c>
      <c r="D24" s="91"/>
      <c r="E24" s="4">
        <v>467</v>
      </c>
      <c r="F24" s="4">
        <v>97</v>
      </c>
      <c r="G24" s="4"/>
      <c r="H24" s="4">
        <f t="shared" si="5"/>
        <v>713</v>
      </c>
      <c r="I24" s="4">
        <f t="shared" si="6"/>
        <v>159</v>
      </c>
      <c r="J24" s="4">
        <f t="shared" si="1"/>
        <v>872</v>
      </c>
      <c r="K24" s="19">
        <f t="shared" si="2"/>
        <v>2.3253953438758366</v>
      </c>
    </row>
    <row r="25" spans="1:11" ht="12.75">
      <c r="A25" s="3" t="s">
        <v>70</v>
      </c>
      <c r="B25" s="4">
        <v>1853</v>
      </c>
      <c r="C25" s="4">
        <v>494</v>
      </c>
      <c r="D25" s="91"/>
      <c r="E25" s="4">
        <v>3173</v>
      </c>
      <c r="F25" s="4">
        <v>918</v>
      </c>
      <c r="G25" s="4"/>
      <c r="H25" s="4">
        <f t="shared" si="5"/>
        <v>5026</v>
      </c>
      <c r="I25" s="4">
        <f t="shared" si="6"/>
        <v>1412</v>
      </c>
      <c r="J25" s="4">
        <f t="shared" si="1"/>
        <v>6438</v>
      </c>
      <c r="K25" s="19">
        <f t="shared" si="2"/>
        <v>17.168457825542013</v>
      </c>
    </row>
    <row r="26" spans="1:11" ht="18.75" customHeight="1">
      <c r="A26" s="88" t="s">
        <v>71</v>
      </c>
      <c r="B26" s="112">
        <f>B27+B28+B29</f>
        <v>689</v>
      </c>
      <c r="C26" s="112">
        <f>C27+C28+C29</f>
        <v>287</v>
      </c>
      <c r="D26" s="112"/>
      <c r="E26" s="112">
        <f>E27+E28+E29</f>
        <v>1455</v>
      </c>
      <c r="F26" s="112">
        <f>F27+F28+F29</f>
        <v>378</v>
      </c>
      <c r="G26" s="112"/>
      <c r="H26" s="112">
        <f t="shared" si="5"/>
        <v>2144</v>
      </c>
      <c r="I26" s="112">
        <f t="shared" si="6"/>
        <v>665</v>
      </c>
      <c r="J26" s="112">
        <f t="shared" si="1"/>
        <v>2809</v>
      </c>
      <c r="K26" s="109">
        <f t="shared" si="2"/>
        <v>7.490866423104617</v>
      </c>
    </row>
    <row r="27" spans="1:11" ht="12.75">
      <c r="A27" s="3" t="s">
        <v>72</v>
      </c>
      <c r="B27" s="4">
        <v>189</v>
      </c>
      <c r="C27" s="4">
        <v>66</v>
      </c>
      <c r="D27" s="91"/>
      <c r="E27" s="4">
        <v>464</v>
      </c>
      <c r="F27" s="4">
        <v>102</v>
      </c>
      <c r="G27" s="4"/>
      <c r="H27" s="4">
        <f t="shared" si="5"/>
        <v>653</v>
      </c>
      <c r="I27" s="4">
        <f t="shared" si="6"/>
        <v>168</v>
      </c>
      <c r="J27" s="4">
        <f t="shared" si="1"/>
        <v>821</v>
      </c>
      <c r="K27" s="19">
        <f t="shared" si="2"/>
        <v>2.1893917171124566</v>
      </c>
    </row>
    <row r="28" spans="1:11" ht="12.75">
      <c r="A28" s="1" t="s">
        <v>73</v>
      </c>
      <c r="B28" s="4">
        <v>258</v>
      </c>
      <c r="C28" s="4">
        <v>128</v>
      </c>
      <c r="D28" s="91"/>
      <c r="E28" s="4">
        <v>522</v>
      </c>
      <c r="F28" s="4">
        <v>164</v>
      </c>
      <c r="G28" s="4"/>
      <c r="H28" s="4">
        <f t="shared" si="5"/>
        <v>780</v>
      </c>
      <c r="I28" s="4">
        <f t="shared" si="6"/>
        <v>292</v>
      </c>
      <c r="J28" s="4">
        <f t="shared" si="1"/>
        <v>1072</v>
      </c>
      <c r="K28" s="19">
        <f t="shared" si="2"/>
        <v>2.8587428998106614</v>
      </c>
    </row>
    <row r="29" spans="1:11" ht="12.75">
      <c r="A29" s="1" t="s">
        <v>74</v>
      </c>
      <c r="B29" s="4">
        <v>242</v>
      </c>
      <c r="C29" s="4">
        <v>93</v>
      </c>
      <c r="D29" s="91"/>
      <c r="E29" s="4">
        <v>469</v>
      </c>
      <c r="F29" s="4">
        <v>112</v>
      </c>
      <c r="G29" s="4"/>
      <c r="H29" s="4">
        <f t="shared" si="5"/>
        <v>711</v>
      </c>
      <c r="I29" s="4">
        <f t="shared" si="6"/>
        <v>205</v>
      </c>
      <c r="J29" s="4">
        <f t="shared" si="1"/>
        <v>916</v>
      </c>
      <c r="K29" s="19">
        <f t="shared" si="2"/>
        <v>2.442731806181498</v>
      </c>
    </row>
    <row r="30" spans="1:11" ht="18.75" customHeight="1">
      <c r="A30" s="14" t="s">
        <v>75</v>
      </c>
      <c r="B30" s="112">
        <f>B31+B32</f>
        <v>209</v>
      </c>
      <c r="C30" s="112">
        <f>C31+C32</f>
        <v>77</v>
      </c>
      <c r="D30" s="112"/>
      <c r="E30" s="112">
        <f>E31+E32</f>
        <v>565</v>
      </c>
      <c r="F30" s="112">
        <f>F31+F32</f>
        <v>198</v>
      </c>
      <c r="G30" s="112"/>
      <c r="H30" s="112">
        <f t="shared" si="5"/>
        <v>774</v>
      </c>
      <c r="I30" s="112">
        <f t="shared" si="6"/>
        <v>275</v>
      </c>
      <c r="J30" s="112">
        <f t="shared" si="1"/>
        <v>1049</v>
      </c>
      <c r="K30" s="109">
        <f t="shared" si="2"/>
        <v>2.797407930878157</v>
      </c>
    </row>
    <row r="31" spans="1:11" ht="12.75">
      <c r="A31" s="1" t="s">
        <v>76</v>
      </c>
      <c r="B31" s="4">
        <v>187</v>
      </c>
      <c r="C31" s="4">
        <v>71</v>
      </c>
      <c r="D31" s="91"/>
      <c r="E31" s="4">
        <v>427</v>
      </c>
      <c r="F31" s="4">
        <v>149</v>
      </c>
      <c r="G31" s="4"/>
      <c r="H31" s="4">
        <f t="shared" si="5"/>
        <v>614</v>
      </c>
      <c r="I31" s="4">
        <f t="shared" si="6"/>
        <v>220</v>
      </c>
      <c r="J31" s="4">
        <f t="shared" si="1"/>
        <v>834</v>
      </c>
      <c r="K31" s="19">
        <f t="shared" si="2"/>
        <v>2.2240593082482203</v>
      </c>
    </row>
    <row r="32" spans="1:11" ht="12.75">
      <c r="A32" s="1" t="s">
        <v>77</v>
      </c>
      <c r="B32" s="4">
        <v>22</v>
      </c>
      <c r="C32" s="4">
        <v>6</v>
      </c>
      <c r="D32" s="91"/>
      <c r="E32" s="4">
        <v>138</v>
      </c>
      <c r="F32" s="4">
        <v>49</v>
      </c>
      <c r="G32" s="4"/>
      <c r="H32" s="4">
        <f t="shared" si="5"/>
        <v>160</v>
      </c>
      <c r="I32" s="4">
        <f t="shared" si="6"/>
        <v>55</v>
      </c>
      <c r="J32" s="4">
        <f t="shared" si="1"/>
        <v>215</v>
      </c>
      <c r="K32" s="19">
        <f t="shared" si="2"/>
        <v>0.5733486226299368</v>
      </c>
    </row>
    <row r="33" spans="1:11" ht="18.75" customHeight="1">
      <c r="A33" s="14" t="s">
        <v>78</v>
      </c>
      <c r="B33" s="112">
        <f>B34+B35</f>
        <v>198</v>
      </c>
      <c r="C33" s="112">
        <f>C34+C35</f>
        <v>76</v>
      </c>
      <c r="D33" s="112"/>
      <c r="E33" s="112">
        <f>E34+E35</f>
        <v>641</v>
      </c>
      <c r="F33" s="112">
        <f>F34+F35</f>
        <v>232</v>
      </c>
      <c r="G33" s="112"/>
      <c r="H33" s="112">
        <f t="shared" si="5"/>
        <v>839</v>
      </c>
      <c r="I33" s="112">
        <f t="shared" si="6"/>
        <v>308</v>
      </c>
      <c r="J33" s="112">
        <f t="shared" si="1"/>
        <v>1147</v>
      </c>
      <c r="K33" s="109">
        <f t="shared" si="2"/>
        <v>3.058748233286221</v>
      </c>
    </row>
    <row r="34" spans="1:11" ht="12.75">
      <c r="A34" s="1" t="s">
        <v>79</v>
      </c>
      <c r="B34" s="4">
        <v>94</v>
      </c>
      <c r="C34" s="4">
        <v>42</v>
      </c>
      <c r="D34" s="91"/>
      <c r="E34" s="4">
        <v>275</v>
      </c>
      <c r="F34" s="4">
        <v>115</v>
      </c>
      <c r="G34" s="4"/>
      <c r="H34" s="4">
        <f t="shared" si="5"/>
        <v>369</v>
      </c>
      <c r="I34" s="4">
        <f t="shared" si="6"/>
        <v>157</v>
      </c>
      <c r="J34" s="4">
        <f t="shared" si="1"/>
        <v>526</v>
      </c>
      <c r="K34" s="19">
        <f t="shared" si="2"/>
        <v>1.4027040721085895</v>
      </c>
    </row>
    <row r="35" spans="1:11" ht="12.75">
      <c r="A35" s="2" t="s">
        <v>80</v>
      </c>
      <c r="B35" s="63">
        <v>104</v>
      </c>
      <c r="C35" s="63">
        <v>34</v>
      </c>
      <c r="D35" s="94"/>
      <c r="E35" s="63">
        <v>366</v>
      </c>
      <c r="F35" s="63">
        <v>117</v>
      </c>
      <c r="G35" s="63"/>
      <c r="H35" s="63">
        <f t="shared" si="5"/>
        <v>470</v>
      </c>
      <c r="I35" s="63">
        <f t="shared" si="6"/>
        <v>151</v>
      </c>
      <c r="J35" s="63">
        <f t="shared" si="1"/>
        <v>621</v>
      </c>
      <c r="K35" s="63">
        <f t="shared" si="2"/>
        <v>1.6560441611776315</v>
      </c>
    </row>
    <row r="36" spans="1:10" ht="24" customHeight="1">
      <c r="A36" s="15"/>
      <c r="B36" s="19"/>
      <c r="C36" s="19"/>
      <c r="D36" s="19"/>
      <c r="E36" s="19"/>
      <c r="F36" s="19"/>
      <c r="G36" s="19"/>
      <c r="H36" s="19"/>
      <c r="I36" s="19"/>
      <c r="J36" s="19"/>
    </row>
    <row r="37" spans="1:10" ht="27.75" customHeight="1">
      <c r="A37" s="231" t="s">
        <v>172</v>
      </c>
      <c r="B37" s="218"/>
      <c r="C37" s="218"/>
      <c r="D37" s="218"/>
      <c r="E37" s="218"/>
      <c r="F37" s="218"/>
      <c r="G37" s="218"/>
      <c r="H37" s="218"/>
      <c r="I37" s="218"/>
      <c r="J37" s="218"/>
    </row>
  </sheetData>
  <sheetProtection/>
  <mergeCells count="6">
    <mergeCell ref="A1:K1"/>
    <mergeCell ref="A37:J37"/>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F29"/>
  <sheetViews>
    <sheetView zoomScalePageLayoutView="0" workbookViewId="0" topLeftCell="A1">
      <selection activeCell="F3" sqref="F3"/>
    </sheetView>
  </sheetViews>
  <sheetFormatPr defaultColWidth="9.140625" defaultRowHeight="12.75"/>
  <cols>
    <col min="1" max="1" width="22.00390625" style="0" customWidth="1"/>
    <col min="2" max="5" width="10.7109375" style="0" customWidth="1"/>
  </cols>
  <sheetData>
    <row r="1" spans="1:6" ht="27" customHeight="1">
      <c r="A1" s="213" t="s">
        <v>221</v>
      </c>
      <c r="B1" s="214"/>
      <c r="C1" s="214"/>
      <c r="D1" s="214"/>
      <c r="E1" s="212"/>
      <c r="F1" s="212"/>
    </row>
    <row r="2" spans="1:5" ht="7.5" customHeight="1">
      <c r="A2" s="75" t="s">
        <v>120</v>
      </c>
      <c r="B2" s="76"/>
      <c r="C2" s="76"/>
      <c r="D2" s="76"/>
      <c r="E2" s="76"/>
    </row>
    <row r="3" spans="1:5" ht="27" customHeight="1">
      <c r="A3" s="216" t="s">
        <v>200</v>
      </c>
      <c r="B3" s="216"/>
      <c r="C3" s="216"/>
      <c r="D3" s="216"/>
      <c r="E3" s="222"/>
    </row>
    <row r="4" spans="1:5" ht="18.75" customHeight="1">
      <c r="A4" s="78" t="s">
        <v>137</v>
      </c>
      <c r="B4" s="79"/>
      <c r="C4" s="59" t="s">
        <v>13</v>
      </c>
      <c r="D4" s="59" t="s">
        <v>15</v>
      </c>
      <c r="E4" s="59" t="s">
        <v>4</v>
      </c>
    </row>
    <row r="5" spans="1:5" ht="16.5" customHeight="1">
      <c r="A5" s="149" t="s">
        <v>174</v>
      </c>
      <c r="C5" s="54">
        <v>7</v>
      </c>
      <c r="D5" s="54">
        <v>3</v>
      </c>
      <c r="E5" s="141">
        <f aca="true" t="shared" si="0" ref="E5:E12">SUM(C5:D5)</f>
        <v>10</v>
      </c>
    </row>
    <row r="6" spans="1:5" ht="12.75">
      <c r="A6" s="21" t="s">
        <v>155</v>
      </c>
      <c r="C6" s="41">
        <v>4483</v>
      </c>
      <c r="D6" s="41">
        <v>699</v>
      </c>
      <c r="E6" s="141">
        <f t="shared" si="0"/>
        <v>5182</v>
      </c>
    </row>
    <row r="7" spans="1:5" ht="12.75">
      <c r="A7" s="28" t="s">
        <v>156</v>
      </c>
      <c r="C7" s="41">
        <v>11073</v>
      </c>
      <c r="D7" s="41">
        <v>2124</v>
      </c>
      <c r="E7" s="141">
        <f t="shared" si="0"/>
        <v>13197</v>
      </c>
    </row>
    <row r="8" spans="1:5" ht="12.75">
      <c r="A8" s="3" t="s">
        <v>157</v>
      </c>
      <c r="C8" s="41">
        <v>14757</v>
      </c>
      <c r="D8" s="41">
        <v>2906</v>
      </c>
      <c r="E8" s="141">
        <f t="shared" si="0"/>
        <v>17663</v>
      </c>
    </row>
    <row r="9" spans="1:5" ht="12.75">
      <c r="A9" s="3" t="s">
        <v>158</v>
      </c>
      <c r="C9" s="41">
        <v>14558</v>
      </c>
      <c r="D9" s="41">
        <v>2657</v>
      </c>
      <c r="E9" s="141">
        <f t="shared" si="0"/>
        <v>17215</v>
      </c>
    </row>
    <row r="10" spans="1:5" ht="12.75">
      <c r="A10" s="3" t="s">
        <v>159</v>
      </c>
      <c r="C10" s="41">
        <v>9678</v>
      </c>
      <c r="D10" s="40">
        <v>1887</v>
      </c>
      <c r="E10" s="141">
        <f t="shared" si="0"/>
        <v>11565</v>
      </c>
    </row>
    <row r="11" spans="1:5" ht="12.75">
      <c r="A11" s="3" t="s">
        <v>160</v>
      </c>
      <c r="C11" s="41">
        <v>3408</v>
      </c>
      <c r="D11" s="163">
        <v>886</v>
      </c>
      <c r="E11" s="178">
        <f t="shared" si="0"/>
        <v>4294</v>
      </c>
    </row>
    <row r="12" spans="1:5" ht="12.75">
      <c r="A12" s="3" t="s">
        <v>175</v>
      </c>
      <c r="C12" s="43">
        <v>632</v>
      </c>
      <c r="D12" s="179">
        <v>251</v>
      </c>
      <c r="E12" s="178">
        <f t="shared" si="0"/>
        <v>883</v>
      </c>
    </row>
    <row r="13" spans="1:5" ht="12.75">
      <c r="A13" s="137" t="s">
        <v>4</v>
      </c>
      <c r="B13" s="146"/>
      <c r="C13" s="138">
        <f>SUM(C5:C12)</f>
        <v>58596</v>
      </c>
      <c r="D13" s="138">
        <f>SUM(D5:D12)</f>
        <v>11413</v>
      </c>
      <c r="E13" s="138">
        <f>SUM(E5:E12)</f>
        <v>70009</v>
      </c>
    </row>
    <row r="14" spans="1:5" ht="24" customHeight="1">
      <c r="A14" s="81"/>
      <c r="B14" s="45"/>
      <c r="C14" s="45"/>
      <c r="D14" s="45"/>
      <c r="E14" s="45"/>
    </row>
    <row r="15" ht="15" customHeight="1">
      <c r="A15" s="142" t="s">
        <v>173</v>
      </c>
    </row>
    <row r="16" ht="12.75" customHeight="1"/>
    <row r="17" ht="14.25" customHeight="1"/>
    <row r="18" ht="12" customHeight="1"/>
    <row r="19" spans="1:6" ht="27" customHeight="1">
      <c r="A19" s="213" t="s">
        <v>222</v>
      </c>
      <c r="B19" s="214"/>
      <c r="C19" s="214"/>
      <c r="D19" s="214"/>
      <c r="E19" s="214"/>
      <c r="F19" s="212"/>
    </row>
    <row r="20" spans="1:5" ht="7.5" customHeight="1">
      <c r="A20" s="75" t="s">
        <v>120</v>
      </c>
      <c r="B20" s="76"/>
      <c r="C20" s="76"/>
      <c r="D20" s="76"/>
      <c r="E20" s="17"/>
    </row>
    <row r="21" spans="1:6" ht="27" customHeight="1">
      <c r="A21" s="218" t="s">
        <v>201</v>
      </c>
      <c r="B21" s="218"/>
      <c r="C21" s="218"/>
      <c r="D21" s="218"/>
      <c r="E21" s="218"/>
      <c r="F21" s="212"/>
    </row>
    <row r="22" spans="1:5" ht="27" customHeight="1">
      <c r="A22" s="78" t="s">
        <v>138</v>
      </c>
      <c r="B22" s="59" t="s">
        <v>127</v>
      </c>
      <c r="C22" s="59" t="s">
        <v>128</v>
      </c>
      <c r="D22" s="59" t="s">
        <v>129</v>
      </c>
      <c r="E22" s="139" t="s">
        <v>91</v>
      </c>
    </row>
    <row r="23" spans="1:5" ht="16.5" customHeight="1">
      <c r="A23" s="144" t="s">
        <v>176</v>
      </c>
      <c r="B23" s="41">
        <v>23443</v>
      </c>
      <c r="C23" s="41">
        <v>24918</v>
      </c>
      <c r="D23" s="40">
        <v>34</v>
      </c>
      <c r="E23" s="41">
        <f>SUM(B23:D23)</f>
        <v>48395</v>
      </c>
    </row>
    <row r="24" spans="1:5" ht="16.5" customHeight="1">
      <c r="A24" s="145" t="s">
        <v>177</v>
      </c>
      <c r="B24" s="41">
        <v>19417</v>
      </c>
      <c r="C24" s="41">
        <v>20633</v>
      </c>
      <c r="D24" s="41">
        <v>27</v>
      </c>
      <c r="E24" s="41">
        <f>SUM(B24:D24)</f>
        <v>40077</v>
      </c>
    </row>
    <row r="25" spans="1:5" ht="16.5" customHeight="1">
      <c r="A25" s="140" t="s">
        <v>178</v>
      </c>
      <c r="B25" s="41">
        <v>13519</v>
      </c>
      <c r="C25" s="40">
        <v>14230</v>
      </c>
      <c r="D25" s="41">
        <v>20</v>
      </c>
      <c r="E25" s="41">
        <f>SUM(B25:D25)</f>
        <v>27769</v>
      </c>
    </row>
    <row r="26" spans="1:5" ht="16.5" customHeight="1">
      <c r="A26" s="140" t="s">
        <v>179</v>
      </c>
      <c r="B26" s="41">
        <v>6641</v>
      </c>
      <c r="C26" s="41">
        <v>7058</v>
      </c>
      <c r="D26" s="41">
        <v>15</v>
      </c>
      <c r="E26" s="41">
        <f>SUM(B26:D26)</f>
        <v>13714</v>
      </c>
    </row>
    <row r="27" spans="1:5" ht="16.5" customHeight="1">
      <c r="A27" s="137" t="s">
        <v>4</v>
      </c>
      <c r="B27" s="138">
        <f>SUM(B23:B26)</f>
        <v>63020</v>
      </c>
      <c r="C27" s="138">
        <f>SUM(C23:C26)</f>
        <v>66839</v>
      </c>
      <c r="D27" s="138">
        <f>SUM(D23:D26)</f>
        <v>96</v>
      </c>
      <c r="E27" s="138">
        <f>SUM(B27:D27)</f>
        <v>129955</v>
      </c>
    </row>
    <row r="28" spans="1:5" ht="24" customHeight="1">
      <c r="A28" s="35"/>
      <c r="B28" s="45"/>
      <c r="C28" s="45"/>
      <c r="D28" s="45"/>
      <c r="E28" s="45"/>
    </row>
    <row r="29" ht="15" customHeight="1">
      <c r="A29" s="140" t="s">
        <v>173</v>
      </c>
    </row>
  </sheetData>
  <sheetProtection/>
  <mergeCells count="4">
    <mergeCell ref="A19:F19"/>
    <mergeCell ref="A3:E3"/>
    <mergeCell ref="A1:F1"/>
    <mergeCell ref="A21:F2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F4" sqref="F4"/>
    </sheetView>
  </sheetViews>
  <sheetFormatPr defaultColWidth="9.140625" defaultRowHeight="12.75"/>
  <cols>
    <col min="1" max="1" width="21.7109375" style="0" customWidth="1"/>
    <col min="2" max="2" width="14.421875" style="0" customWidth="1"/>
    <col min="3" max="3" width="13.140625" style="0" customWidth="1"/>
    <col min="4" max="4" width="12.7109375" style="0" customWidth="1"/>
  </cols>
  <sheetData>
    <row r="1" spans="1:5" ht="42" customHeight="1">
      <c r="A1" s="213" t="s">
        <v>223</v>
      </c>
      <c r="B1" s="214"/>
      <c r="C1" s="214"/>
      <c r="D1" s="214"/>
      <c r="E1" s="212"/>
    </row>
    <row r="2" spans="1:4" ht="7.5" customHeight="1">
      <c r="A2" s="75" t="s">
        <v>120</v>
      </c>
      <c r="B2" s="76"/>
      <c r="C2" s="76"/>
      <c r="D2" s="76"/>
    </row>
    <row r="3" spans="1:5" ht="39" customHeight="1">
      <c r="A3" s="218" t="s">
        <v>202</v>
      </c>
      <c r="B3" s="218"/>
      <c r="C3" s="218"/>
      <c r="D3" s="218"/>
      <c r="E3" s="212"/>
    </row>
    <row r="4" spans="1:4" s="150" customFormat="1" ht="27" customHeight="1">
      <c r="A4" s="147" t="s">
        <v>121</v>
      </c>
      <c r="B4" s="148" t="s">
        <v>52</v>
      </c>
      <c r="C4" s="148" t="s">
        <v>53</v>
      </c>
      <c r="D4" s="148" t="s">
        <v>91</v>
      </c>
    </row>
    <row r="5" spans="1:4" ht="16.5" customHeight="1">
      <c r="A5" s="29" t="s">
        <v>5</v>
      </c>
      <c r="B5" s="62"/>
      <c r="C5" s="41"/>
      <c r="D5" s="41"/>
    </row>
    <row r="6" spans="1:4" ht="12.75">
      <c r="A6" s="28" t="s">
        <v>130</v>
      </c>
      <c r="B6" s="41">
        <v>3741</v>
      </c>
      <c r="C6" s="41">
        <v>839</v>
      </c>
      <c r="D6" s="41">
        <f>B6+C6</f>
        <v>4580</v>
      </c>
    </row>
    <row r="7" spans="1:4" ht="12.75">
      <c r="A7" s="3" t="s">
        <v>131</v>
      </c>
      <c r="B7" s="41">
        <v>3697</v>
      </c>
      <c r="C7" s="41">
        <v>630</v>
      </c>
      <c r="D7" s="41">
        <f>B7+C7</f>
        <v>4327</v>
      </c>
    </row>
    <row r="8" spans="1:4" ht="12.75">
      <c r="A8" s="3" t="s">
        <v>132</v>
      </c>
      <c r="B8" s="41">
        <v>1864</v>
      </c>
      <c r="C8" s="41">
        <v>367</v>
      </c>
      <c r="D8" s="41">
        <f>B8+C8</f>
        <v>2231</v>
      </c>
    </row>
    <row r="9" spans="1:4" ht="12.75">
      <c r="A9" s="3" t="s">
        <v>133</v>
      </c>
      <c r="B9" s="41">
        <v>1054</v>
      </c>
      <c r="C9" s="41">
        <v>258</v>
      </c>
      <c r="D9" s="41">
        <f>B9+C9</f>
        <v>1312</v>
      </c>
    </row>
    <row r="10" spans="1:4" ht="16.5" customHeight="1">
      <c r="A10" s="72" t="s">
        <v>6</v>
      </c>
      <c r="B10" s="62"/>
      <c r="C10" s="62"/>
      <c r="D10" s="41"/>
    </row>
    <row r="11" spans="1:4" ht="12.75">
      <c r="A11" s="28" t="s">
        <v>130</v>
      </c>
      <c r="B11" s="41">
        <v>8441</v>
      </c>
      <c r="C11" s="41">
        <v>1639</v>
      </c>
      <c r="D11" s="41">
        <f>B11+C11</f>
        <v>10080</v>
      </c>
    </row>
    <row r="12" spans="1:4" ht="12.75">
      <c r="A12" s="3" t="s">
        <v>131</v>
      </c>
      <c r="B12" s="41">
        <v>8556</v>
      </c>
      <c r="C12" s="41">
        <v>1220</v>
      </c>
      <c r="D12" s="41">
        <f>B12+C12</f>
        <v>9776</v>
      </c>
    </row>
    <row r="13" spans="1:4" ht="12.75">
      <c r="A13" s="3" t="s">
        <v>132</v>
      </c>
      <c r="B13" s="41">
        <v>3499</v>
      </c>
      <c r="C13" s="41">
        <v>502</v>
      </c>
      <c r="D13" s="41">
        <f>B13+C13</f>
        <v>4001</v>
      </c>
    </row>
    <row r="14" spans="1:4" ht="12.75">
      <c r="A14" s="3" t="s">
        <v>133</v>
      </c>
      <c r="B14" s="41">
        <v>1350</v>
      </c>
      <c r="C14" s="41">
        <v>275</v>
      </c>
      <c r="D14" s="41">
        <f>B14+C14</f>
        <v>1625</v>
      </c>
    </row>
    <row r="15" spans="1:4" ht="16.5" customHeight="1">
      <c r="A15" s="30" t="s">
        <v>7</v>
      </c>
      <c r="B15" s="62"/>
      <c r="C15" s="89"/>
      <c r="D15" s="41"/>
    </row>
    <row r="16" spans="1:4" ht="12.75">
      <c r="A16" s="28" t="s">
        <v>130</v>
      </c>
      <c r="B16" s="41">
        <v>11780</v>
      </c>
      <c r="C16" s="41">
        <v>3606</v>
      </c>
      <c r="D16" s="41">
        <f>B16+C16</f>
        <v>15386</v>
      </c>
    </row>
    <row r="17" spans="1:4" ht="12.75">
      <c r="A17" s="3" t="s">
        <v>131</v>
      </c>
      <c r="B17" s="41">
        <v>16193</v>
      </c>
      <c r="C17" s="41">
        <v>2776</v>
      </c>
      <c r="D17" s="41">
        <f>B17+C17</f>
        <v>18969</v>
      </c>
    </row>
    <row r="18" spans="1:4" ht="12.75">
      <c r="A18" s="3" t="s">
        <v>132</v>
      </c>
      <c r="B18" s="41">
        <v>5123</v>
      </c>
      <c r="C18" s="41">
        <v>688</v>
      </c>
      <c r="D18" s="41">
        <f>B18+C18</f>
        <v>5811</v>
      </c>
    </row>
    <row r="19" spans="1:4" ht="12.75">
      <c r="A19" s="3" t="s">
        <v>133</v>
      </c>
      <c r="B19" s="45">
        <v>1101</v>
      </c>
      <c r="C19" s="45">
        <v>182</v>
      </c>
      <c r="D19" s="45">
        <f>B19+C19</f>
        <v>1283</v>
      </c>
    </row>
    <row r="20" spans="1:4" ht="16.5" customHeight="1">
      <c r="A20" s="30" t="s">
        <v>180</v>
      </c>
      <c r="B20" s="41"/>
      <c r="C20" s="40"/>
      <c r="D20" s="41"/>
    </row>
    <row r="21" spans="1:4" ht="12.75">
      <c r="A21" s="28" t="s">
        <v>130</v>
      </c>
      <c r="B21" s="163">
        <v>21492</v>
      </c>
      <c r="C21" s="163">
        <v>5593</v>
      </c>
      <c r="D21" s="41">
        <f>B21+C21</f>
        <v>27085</v>
      </c>
    </row>
    <row r="22" spans="1:4" ht="12.75">
      <c r="A22" s="3" t="s">
        <v>131</v>
      </c>
      <c r="B22" s="163">
        <v>25980</v>
      </c>
      <c r="C22" s="163">
        <v>4309</v>
      </c>
      <c r="D22" s="41">
        <f>B22+C22</f>
        <v>30289</v>
      </c>
    </row>
    <row r="23" spans="1:4" ht="12.75">
      <c r="A23" s="3" t="s">
        <v>132</v>
      </c>
      <c r="B23" s="163">
        <v>9376</v>
      </c>
      <c r="C23" s="163">
        <v>1397</v>
      </c>
      <c r="D23" s="41">
        <f>B23+C23</f>
        <v>10773</v>
      </c>
    </row>
    <row r="24" spans="1:4" ht="12.75" customHeight="1">
      <c r="A24" s="3" t="s">
        <v>133</v>
      </c>
      <c r="B24" s="164">
        <v>3045</v>
      </c>
      <c r="C24" s="164">
        <v>598</v>
      </c>
      <c r="D24" s="47">
        <f>B24+C24</f>
        <v>3643</v>
      </c>
    </row>
    <row r="25" spans="1:4" ht="24" customHeight="1">
      <c r="A25" s="81"/>
      <c r="B25" s="45"/>
      <c r="C25" s="45"/>
      <c r="D25" s="45"/>
    </row>
    <row r="26" spans="1:7" ht="37.5" customHeight="1">
      <c r="A26" s="217" t="s">
        <v>181</v>
      </c>
      <c r="B26" s="217"/>
      <c r="C26" s="217"/>
      <c r="D26" s="217"/>
      <c r="E26" s="217"/>
      <c r="F26" s="217"/>
      <c r="G26" s="217"/>
    </row>
    <row r="30" ht="12.75">
      <c r="I30" s="143"/>
    </row>
  </sheetData>
  <sheetProtection/>
  <mergeCells count="3">
    <mergeCell ref="A26:G26"/>
    <mergeCell ref="A3:E3"/>
    <mergeCell ref="A1:E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66"/>
  <sheetViews>
    <sheetView zoomScalePageLayoutView="0" workbookViewId="0" topLeftCell="A1">
      <selection activeCell="K6" sqref="K6"/>
    </sheetView>
  </sheetViews>
  <sheetFormatPr defaultColWidth="9.140625" defaultRowHeight="12.75"/>
  <cols>
    <col min="1" max="1" width="20.140625" style="0" customWidth="1"/>
    <col min="2" max="2" width="12.00390625" style="0" customWidth="1"/>
    <col min="3" max="3" width="12.7109375" style="0" customWidth="1"/>
    <col min="4" max="4" width="12.00390625" style="0" customWidth="1"/>
    <col min="5" max="5" width="11.57421875" style="0" customWidth="1"/>
    <col min="6" max="6" width="11.140625" style="0" customWidth="1"/>
    <col min="7" max="7" width="11.57421875" style="0" customWidth="1"/>
    <col min="8" max="9" width="9.140625" style="0" hidden="1" customWidth="1"/>
    <col min="10" max="10" width="13.140625" style="0" hidden="1" customWidth="1"/>
    <col min="11" max="11" width="9.7109375" style="0" customWidth="1"/>
  </cols>
  <sheetData>
    <row r="1" spans="1:10" ht="27" customHeight="1">
      <c r="A1" s="213" t="s">
        <v>204</v>
      </c>
      <c r="B1" s="214"/>
      <c r="C1" s="214"/>
      <c r="D1" s="214"/>
      <c r="E1" s="214"/>
      <c r="F1" s="214"/>
      <c r="G1" s="214"/>
      <c r="H1" s="214"/>
      <c r="I1" s="214"/>
      <c r="J1" s="214"/>
    </row>
    <row r="2" spans="1:10" ht="7.5" customHeight="1">
      <c r="A2" s="75"/>
      <c r="B2" s="76"/>
      <c r="C2" s="76"/>
      <c r="D2" s="76"/>
      <c r="E2" s="76"/>
      <c r="F2" s="76"/>
      <c r="G2" s="76"/>
      <c r="H2" s="76"/>
      <c r="I2" s="76"/>
      <c r="J2" s="76"/>
    </row>
    <row r="3" spans="1:10" ht="27" customHeight="1">
      <c r="A3" s="216" t="s">
        <v>183</v>
      </c>
      <c r="B3" s="216"/>
      <c r="C3" s="216"/>
      <c r="D3" s="216"/>
      <c r="E3" s="216"/>
      <c r="F3" s="216"/>
      <c r="G3" s="216"/>
      <c r="H3" s="216"/>
      <c r="I3" s="216"/>
      <c r="J3" s="216"/>
    </row>
    <row r="4" spans="1:10" ht="18.75" customHeight="1">
      <c r="A4" s="5" t="s">
        <v>85</v>
      </c>
      <c r="B4" s="10" t="s">
        <v>3</v>
      </c>
      <c r="C4" s="10" t="s">
        <v>117</v>
      </c>
      <c r="D4" s="10" t="s">
        <v>86</v>
      </c>
      <c r="E4" s="10" t="s">
        <v>87</v>
      </c>
      <c r="F4" s="10" t="s">
        <v>88</v>
      </c>
      <c r="G4" s="10" t="s">
        <v>4</v>
      </c>
      <c r="H4" s="38"/>
      <c r="I4" s="38"/>
      <c r="J4" s="38"/>
    </row>
    <row r="5" spans="1:10" ht="18.75" customHeight="1">
      <c r="A5" s="61" t="s">
        <v>35</v>
      </c>
      <c r="B5" s="127"/>
      <c r="C5" s="127"/>
      <c r="D5" s="19"/>
      <c r="E5" s="127"/>
      <c r="F5" s="19"/>
      <c r="G5" s="127"/>
      <c r="H5" s="6"/>
      <c r="I5" s="26"/>
      <c r="J5" s="6"/>
    </row>
    <row r="6" spans="1:10" ht="18.75" customHeight="1">
      <c r="A6" s="128" t="s">
        <v>146</v>
      </c>
      <c r="B6" s="112">
        <f aca="true" t="shared" si="0" ref="B6:G6">B7+B8</f>
        <v>344721</v>
      </c>
      <c r="C6" s="112">
        <f t="shared" si="0"/>
        <v>70011</v>
      </c>
      <c r="D6" s="112">
        <f t="shared" si="0"/>
        <v>234072</v>
      </c>
      <c r="E6" s="112">
        <f t="shared" si="0"/>
        <v>7328</v>
      </c>
      <c r="F6" s="112">
        <f t="shared" si="0"/>
        <v>19273</v>
      </c>
      <c r="G6" s="112">
        <f t="shared" si="0"/>
        <v>344721</v>
      </c>
      <c r="H6" s="6"/>
      <c r="I6" s="26"/>
      <c r="J6" s="6"/>
    </row>
    <row r="7" spans="1:10" ht="12.75">
      <c r="A7" s="8" t="s">
        <v>13</v>
      </c>
      <c r="B7" s="4">
        <v>213868</v>
      </c>
      <c r="C7" s="4">
        <v>58598</v>
      </c>
      <c r="D7" s="4">
        <v>144036</v>
      </c>
      <c r="E7" s="4">
        <v>4945</v>
      </c>
      <c r="F7" s="4">
        <v>12361</v>
      </c>
      <c r="G7" s="4">
        <v>213868</v>
      </c>
      <c r="H7" s="6"/>
      <c r="I7" s="26"/>
      <c r="J7" s="6"/>
    </row>
    <row r="8" spans="1:10" ht="12.75">
      <c r="A8" s="8" t="s">
        <v>15</v>
      </c>
      <c r="B8" s="4">
        <v>130853</v>
      </c>
      <c r="C8" s="4">
        <v>11413</v>
      </c>
      <c r="D8" s="4">
        <v>90036</v>
      </c>
      <c r="E8" s="4">
        <v>2383</v>
      </c>
      <c r="F8" s="4">
        <v>6912</v>
      </c>
      <c r="G8" s="4">
        <v>130853</v>
      </c>
      <c r="H8" s="6"/>
      <c r="I8" s="26"/>
      <c r="J8" s="6"/>
    </row>
    <row r="9" spans="1:11" ht="18.75" customHeight="1">
      <c r="A9" s="128" t="s">
        <v>110</v>
      </c>
      <c r="B9" s="112">
        <f aca="true" t="shared" si="1" ref="B9:G9">B10+B11</f>
        <v>319369</v>
      </c>
      <c r="C9" s="112">
        <f t="shared" si="1"/>
        <v>53098</v>
      </c>
      <c r="D9" s="112">
        <f t="shared" si="1"/>
        <v>223298</v>
      </c>
      <c r="E9" s="112">
        <f t="shared" si="1"/>
        <v>7210</v>
      </c>
      <c r="F9" s="112">
        <f t="shared" si="1"/>
        <v>17446</v>
      </c>
      <c r="G9" s="112">
        <f t="shared" si="1"/>
        <v>319369</v>
      </c>
      <c r="H9" s="28"/>
      <c r="I9" s="28"/>
      <c r="J9" s="28"/>
      <c r="K9" s="28"/>
    </row>
    <row r="10" spans="1:11" ht="12.75">
      <c r="A10" s="8" t="s">
        <v>13</v>
      </c>
      <c r="B10" s="4">
        <v>194264</v>
      </c>
      <c r="C10" s="4">
        <v>44006</v>
      </c>
      <c r="D10" s="4">
        <v>136483</v>
      </c>
      <c r="E10" s="4">
        <v>4872</v>
      </c>
      <c r="F10" s="4">
        <v>11085</v>
      </c>
      <c r="G10" s="4">
        <v>194264</v>
      </c>
      <c r="H10" s="28"/>
      <c r="I10" s="28"/>
      <c r="J10" s="28"/>
      <c r="K10" s="28"/>
    </row>
    <row r="11" spans="1:11" ht="12.75">
      <c r="A11" s="8" t="s">
        <v>15</v>
      </c>
      <c r="B11" s="4">
        <v>125105</v>
      </c>
      <c r="C11" s="4">
        <v>9092</v>
      </c>
      <c r="D11" s="4">
        <v>86815</v>
      </c>
      <c r="E11" s="4">
        <v>2338</v>
      </c>
      <c r="F11" s="4">
        <v>6361</v>
      </c>
      <c r="G11" s="4">
        <v>125105</v>
      </c>
      <c r="H11" s="28"/>
      <c r="I11" s="28"/>
      <c r="J11" s="28"/>
      <c r="K11" s="28"/>
    </row>
    <row r="12" spans="1:11" ht="18.75" customHeight="1">
      <c r="A12" s="128" t="s">
        <v>111</v>
      </c>
      <c r="B12" s="112">
        <f aca="true" t="shared" si="2" ref="B12:G12">B13+B14</f>
        <v>30747</v>
      </c>
      <c r="C12" s="112">
        <f t="shared" si="2"/>
        <v>20051</v>
      </c>
      <c r="D12" s="112">
        <f t="shared" si="2"/>
        <v>13089</v>
      </c>
      <c r="E12" s="112">
        <f t="shared" si="2"/>
        <v>109</v>
      </c>
      <c r="F12" s="112">
        <f t="shared" si="2"/>
        <v>1871</v>
      </c>
      <c r="G12" s="112">
        <f t="shared" si="2"/>
        <v>30747</v>
      </c>
      <c r="H12" s="28"/>
      <c r="I12" s="28"/>
      <c r="J12" s="28"/>
      <c r="K12" s="28"/>
    </row>
    <row r="13" spans="1:11" ht="12.75">
      <c r="A13" s="8" t="s">
        <v>13</v>
      </c>
      <c r="B13" s="4">
        <v>23660</v>
      </c>
      <c r="C13" s="4">
        <v>17318</v>
      </c>
      <c r="D13" s="4">
        <v>9122</v>
      </c>
      <c r="E13" s="4">
        <v>69</v>
      </c>
      <c r="F13" s="4">
        <v>1306</v>
      </c>
      <c r="G13" s="4">
        <v>23660</v>
      </c>
      <c r="H13" s="28"/>
      <c r="I13" s="28"/>
      <c r="J13" s="28"/>
      <c r="K13" s="28"/>
    </row>
    <row r="14" spans="1:11" ht="12.75">
      <c r="A14" s="8" t="s">
        <v>15</v>
      </c>
      <c r="B14" s="4">
        <v>7087</v>
      </c>
      <c r="C14" s="4">
        <v>2733</v>
      </c>
      <c r="D14" s="4">
        <v>3967</v>
      </c>
      <c r="E14" s="4">
        <v>40</v>
      </c>
      <c r="F14" s="4">
        <v>565</v>
      </c>
      <c r="G14" s="4">
        <v>7087</v>
      </c>
      <c r="H14" s="28"/>
      <c r="I14" s="28"/>
      <c r="J14" s="28"/>
      <c r="K14" s="28"/>
    </row>
    <row r="15" spans="1:11" ht="12.75">
      <c r="A15" s="8"/>
      <c r="B15" s="101"/>
      <c r="C15" s="101"/>
      <c r="D15" s="101"/>
      <c r="E15" s="101"/>
      <c r="F15" s="101"/>
      <c r="G15" s="101"/>
      <c r="H15" s="28"/>
      <c r="I15" s="28"/>
      <c r="J15" s="28"/>
      <c r="K15" s="28"/>
    </row>
    <row r="16" spans="1:11" ht="16.5" customHeight="1">
      <c r="A16" s="14" t="s">
        <v>106</v>
      </c>
      <c r="B16" s="91"/>
      <c r="C16" s="91"/>
      <c r="D16" s="91"/>
      <c r="E16" s="91"/>
      <c r="F16" s="91"/>
      <c r="G16" s="91"/>
      <c r="H16" s="28"/>
      <c r="I16" s="28"/>
      <c r="J16" s="28"/>
      <c r="K16" s="28"/>
    </row>
    <row r="17" spans="1:11" ht="18.75" customHeight="1">
      <c r="A17" s="128" t="s">
        <v>4</v>
      </c>
      <c r="B17" s="116">
        <f>B18+B19</f>
        <v>7447.495000000001</v>
      </c>
      <c r="C17" s="116">
        <f>C18+C19</f>
        <v>358.952</v>
      </c>
      <c r="D17" s="116">
        <f>D18+D19</f>
        <v>8502.818</v>
      </c>
      <c r="E17" s="116">
        <f>E18+E19</f>
        <v>122.202</v>
      </c>
      <c r="F17" s="116">
        <f>F18+F19</f>
        <v>233.153</v>
      </c>
      <c r="G17" s="117">
        <f aca="true" t="shared" si="3" ref="G17:G25">SUM(B17:F17)</f>
        <v>16664.62</v>
      </c>
      <c r="H17" s="28"/>
      <c r="I17" s="28"/>
      <c r="J17" s="28"/>
      <c r="K17" s="28"/>
    </row>
    <row r="18" spans="1:11" ht="12.75">
      <c r="A18" s="8" t="s">
        <v>13</v>
      </c>
      <c r="B18" s="129">
        <f aca="true" t="shared" si="4" ref="B18:D19">B21+B24</f>
        <v>4677.849</v>
      </c>
      <c r="C18" s="129">
        <f t="shared" si="4"/>
        <v>305.305</v>
      </c>
      <c r="D18" s="129">
        <f t="shared" si="4"/>
        <v>5177.909</v>
      </c>
      <c r="E18" s="129">
        <f>E24+E21</f>
        <v>74.876</v>
      </c>
      <c r="F18" s="129">
        <f>F21+F24</f>
        <v>148.962</v>
      </c>
      <c r="G18" s="129">
        <f t="shared" si="3"/>
        <v>10384.901</v>
      </c>
      <c r="H18" s="28"/>
      <c r="I18" s="28"/>
      <c r="J18" s="28"/>
      <c r="K18" s="28"/>
    </row>
    <row r="19" spans="1:11" ht="12.75">
      <c r="A19" s="8" t="s">
        <v>15</v>
      </c>
      <c r="B19" s="7">
        <f t="shared" si="4"/>
        <v>2769.646</v>
      </c>
      <c r="C19" s="7">
        <f t="shared" si="4"/>
        <v>53.647</v>
      </c>
      <c r="D19" s="7">
        <f t="shared" si="4"/>
        <v>3324.9089999999997</v>
      </c>
      <c r="E19" s="7">
        <f>E22+E25</f>
        <v>47.326</v>
      </c>
      <c r="F19" s="7">
        <f>F22+F25</f>
        <v>84.191</v>
      </c>
      <c r="G19" s="129">
        <f t="shared" si="3"/>
        <v>6279.718999999999</v>
      </c>
      <c r="H19" s="28"/>
      <c r="I19" s="28"/>
      <c r="J19" s="28"/>
      <c r="K19" s="28"/>
    </row>
    <row r="20" spans="1:11" ht="18.75" customHeight="1">
      <c r="A20" s="128" t="s">
        <v>110</v>
      </c>
      <c r="B20" s="116">
        <f>B21+B22</f>
        <v>6350.4619999999995</v>
      </c>
      <c r="C20" s="116">
        <f>C21+C22</f>
        <v>264.469</v>
      </c>
      <c r="D20" s="116">
        <f>D21+D22</f>
        <v>8390.832</v>
      </c>
      <c r="E20" s="116">
        <f>E21+E22</f>
        <v>121.34200000000001</v>
      </c>
      <c r="F20" s="116">
        <f>F21+F22</f>
        <v>214.769</v>
      </c>
      <c r="G20" s="117">
        <f t="shared" si="3"/>
        <v>15341.874</v>
      </c>
      <c r="H20" s="28"/>
      <c r="I20" s="28"/>
      <c r="J20" s="28"/>
      <c r="K20" s="28"/>
    </row>
    <row r="21" spans="1:11" ht="12.75">
      <c r="A21" s="8" t="s">
        <v>13</v>
      </c>
      <c r="B21" s="129">
        <v>3820.87</v>
      </c>
      <c r="C21" s="129">
        <v>222.371</v>
      </c>
      <c r="D21" s="129">
        <v>5099.045</v>
      </c>
      <c r="E21" s="129">
        <f>74.194+0.177</f>
        <v>74.37100000000001</v>
      </c>
      <c r="F21" s="129">
        <f>134.724+1.203</f>
        <v>135.927</v>
      </c>
      <c r="G21" s="129">
        <f t="shared" si="3"/>
        <v>9352.583999999999</v>
      </c>
      <c r="H21" s="28"/>
      <c r="I21" s="28"/>
      <c r="J21" s="28"/>
      <c r="K21" s="28"/>
    </row>
    <row r="22" spans="1:11" ht="12.75">
      <c r="A22" s="8" t="s">
        <v>15</v>
      </c>
      <c r="B22" s="7">
        <v>2529.592</v>
      </c>
      <c r="C22" s="7">
        <v>42.098</v>
      </c>
      <c r="D22" s="7">
        <v>3291.787</v>
      </c>
      <c r="E22" s="7">
        <f>46.923+0.048</f>
        <v>46.971000000000004</v>
      </c>
      <c r="F22" s="7">
        <f>78.431+0.411</f>
        <v>78.842</v>
      </c>
      <c r="G22" s="129">
        <f t="shared" si="3"/>
        <v>5989.29</v>
      </c>
      <c r="H22" s="28"/>
      <c r="I22" s="28"/>
      <c r="J22" s="28"/>
      <c r="K22" s="28"/>
    </row>
    <row r="23" spans="1:11" ht="18.75" customHeight="1">
      <c r="A23" s="128" t="s">
        <v>111</v>
      </c>
      <c r="B23" s="117">
        <f>B24+B25</f>
        <v>1097.0330000000001</v>
      </c>
      <c r="C23" s="117">
        <f>C24+C25</f>
        <v>94.483</v>
      </c>
      <c r="D23" s="117">
        <f>D24+D25</f>
        <v>111.986</v>
      </c>
      <c r="E23" s="117">
        <f>E24+E25</f>
        <v>0.86</v>
      </c>
      <c r="F23" s="117">
        <f>F24+F25</f>
        <v>18.384</v>
      </c>
      <c r="G23" s="117">
        <f t="shared" si="3"/>
        <v>1322.746</v>
      </c>
      <c r="H23" s="28"/>
      <c r="I23" s="28"/>
      <c r="J23" s="28"/>
      <c r="K23" s="28"/>
    </row>
    <row r="24" spans="1:11" ht="12.75">
      <c r="A24" s="22" t="s">
        <v>13</v>
      </c>
      <c r="B24" s="7">
        <v>856.979</v>
      </c>
      <c r="C24" s="7">
        <v>82.934</v>
      </c>
      <c r="D24" s="7">
        <v>78.864</v>
      </c>
      <c r="E24" s="7">
        <v>0.505</v>
      </c>
      <c r="F24" s="7">
        <v>13.035</v>
      </c>
      <c r="G24" s="129">
        <f t="shared" si="3"/>
        <v>1032.317</v>
      </c>
      <c r="H24" s="28"/>
      <c r="I24" s="28"/>
      <c r="J24" s="28"/>
      <c r="K24" s="28"/>
    </row>
    <row r="25" spans="1:11" ht="12.75">
      <c r="A25" s="9" t="s">
        <v>15</v>
      </c>
      <c r="B25" s="130">
        <v>240.054</v>
      </c>
      <c r="C25" s="130">
        <v>11.549</v>
      </c>
      <c r="D25" s="130">
        <v>33.122</v>
      </c>
      <c r="E25" s="130">
        <v>0.355</v>
      </c>
      <c r="F25" s="130">
        <v>5.349</v>
      </c>
      <c r="G25" s="130">
        <f t="shared" si="3"/>
        <v>290.42900000000003</v>
      </c>
      <c r="H25" s="28"/>
      <c r="I25" s="28"/>
      <c r="J25" s="28"/>
      <c r="K25" s="28"/>
    </row>
    <row r="26" spans="1:11" ht="24" customHeight="1">
      <c r="A26" s="35"/>
      <c r="B26" s="66"/>
      <c r="C26" s="66"/>
      <c r="D26" s="66"/>
      <c r="E26" s="66"/>
      <c r="F26" s="66"/>
      <c r="G26" s="66"/>
      <c r="H26" s="28"/>
      <c r="I26" s="28"/>
      <c r="J26" s="28"/>
      <c r="K26" s="28"/>
    </row>
    <row r="27" spans="1:11" ht="27" customHeight="1">
      <c r="A27" s="217" t="s">
        <v>147</v>
      </c>
      <c r="B27" s="217"/>
      <c r="C27" s="217"/>
      <c r="D27" s="217"/>
      <c r="E27" s="217"/>
      <c r="F27" s="217"/>
      <c r="G27" s="217"/>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12.75">
      <c r="A35" s="28"/>
      <c r="B35" s="28"/>
      <c r="C35" s="28"/>
      <c r="D35" s="28"/>
      <c r="E35" s="28"/>
      <c r="F35" s="28"/>
      <c r="G35" s="28"/>
      <c r="H35" s="28"/>
      <c r="I35" s="28"/>
      <c r="J35" s="28"/>
      <c r="K35" s="28"/>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sheetData>
  <sheetProtection/>
  <mergeCells count="3">
    <mergeCell ref="A1:J1"/>
    <mergeCell ref="A3:J3"/>
    <mergeCell ref="A27:G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
      <selection activeCell="F8" sqref="F8"/>
    </sheetView>
  </sheetViews>
  <sheetFormatPr defaultColWidth="9.140625" defaultRowHeight="12.75"/>
  <cols>
    <col min="1" max="1" width="24.57421875" style="0" customWidth="1"/>
    <col min="2" max="2" width="13.57421875" style="0" customWidth="1"/>
    <col min="3" max="3" width="13.140625" style="0" customWidth="1"/>
    <col min="4" max="4" width="12.7109375" style="0" customWidth="1"/>
  </cols>
  <sheetData>
    <row r="1" spans="1:5" ht="27" customHeight="1">
      <c r="A1" s="213" t="s">
        <v>224</v>
      </c>
      <c r="B1" s="214"/>
      <c r="C1" s="214"/>
      <c r="D1" s="214"/>
      <c r="E1" s="212"/>
    </row>
    <row r="2" spans="1:4" ht="7.5" customHeight="1">
      <c r="A2" s="75" t="s">
        <v>120</v>
      </c>
      <c r="B2" s="76"/>
      <c r="C2" s="76"/>
      <c r="D2" s="76"/>
    </row>
    <row r="3" spans="1:5" ht="27" customHeight="1">
      <c r="A3" s="218" t="s">
        <v>203</v>
      </c>
      <c r="B3" s="218"/>
      <c r="C3" s="218"/>
      <c r="D3" s="218"/>
      <c r="E3" s="212"/>
    </row>
    <row r="4" spans="1:4" ht="27" customHeight="1">
      <c r="A4" s="86" t="s">
        <v>121</v>
      </c>
      <c r="B4" s="151" t="s">
        <v>52</v>
      </c>
      <c r="C4" s="151" t="s">
        <v>53</v>
      </c>
      <c r="D4" s="151" t="s">
        <v>91</v>
      </c>
    </row>
    <row r="5" spans="1:4" ht="12.75">
      <c r="A5" s="14" t="s">
        <v>5</v>
      </c>
      <c r="B5" s="97"/>
      <c r="C5" s="97"/>
      <c r="D5" s="97"/>
    </row>
    <row r="6" spans="1:4" ht="12.75">
      <c r="A6" s="1" t="s">
        <v>130</v>
      </c>
      <c r="B6" s="7">
        <v>7.827</v>
      </c>
      <c r="C6" s="7">
        <v>1.576</v>
      </c>
      <c r="D6" s="7">
        <f>B6+C6</f>
        <v>9.403</v>
      </c>
    </row>
    <row r="7" spans="1:4" ht="12.75">
      <c r="A7" s="3" t="s">
        <v>131</v>
      </c>
      <c r="B7" s="7">
        <v>12.806</v>
      </c>
      <c r="C7" s="7">
        <v>2.019</v>
      </c>
      <c r="D7" s="7">
        <f aca="true" t="shared" si="0" ref="D7:D19">B7+C7</f>
        <v>14.825</v>
      </c>
    </row>
    <row r="8" spans="1:4" ht="12.75">
      <c r="A8" s="3" t="s">
        <v>132</v>
      </c>
      <c r="B8" s="7">
        <v>8.266</v>
      </c>
      <c r="C8" s="7">
        <v>1.432</v>
      </c>
      <c r="D8" s="7">
        <f t="shared" si="0"/>
        <v>9.698</v>
      </c>
    </row>
    <row r="9" spans="1:4" ht="12.75">
      <c r="A9" s="3" t="s">
        <v>133</v>
      </c>
      <c r="B9" s="7">
        <v>6.603</v>
      </c>
      <c r="C9" s="7">
        <v>1.482</v>
      </c>
      <c r="D9" s="7">
        <f t="shared" si="0"/>
        <v>8.084999999999999</v>
      </c>
    </row>
    <row r="10" spans="1:4" ht="12.75">
      <c r="A10" s="88" t="s">
        <v>6</v>
      </c>
      <c r="B10" s="97"/>
      <c r="C10" s="97"/>
      <c r="D10" s="7"/>
    </row>
    <row r="11" spans="1:4" ht="12.75">
      <c r="A11" s="1" t="s">
        <v>130</v>
      </c>
      <c r="B11" s="7">
        <v>22.058</v>
      </c>
      <c r="C11" s="7">
        <v>3.708</v>
      </c>
      <c r="D11" s="7">
        <f t="shared" si="0"/>
        <v>25.766</v>
      </c>
    </row>
    <row r="12" spans="1:4" ht="12.75">
      <c r="A12" s="3" t="s">
        <v>131</v>
      </c>
      <c r="B12" s="7">
        <v>36.243</v>
      </c>
      <c r="C12" s="7">
        <v>4.694</v>
      </c>
      <c r="D12" s="7">
        <f t="shared" si="0"/>
        <v>40.937000000000005</v>
      </c>
    </row>
    <row r="13" spans="1:4" ht="12.75">
      <c r="A13" s="3" t="s">
        <v>132</v>
      </c>
      <c r="B13" s="7">
        <v>17.46</v>
      </c>
      <c r="C13" s="7">
        <v>2.168</v>
      </c>
      <c r="D13" s="7">
        <f t="shared" si="0"/>
        <v>19.628</v>
      </c>
    </row>
    <row r="14" spans="1:4" ht="12.75">
      <c r="A14" s="3" t="s">
        <v>133</v>
      </c>
      <c r="B14" s="7">
        <v>8.474</v>
      </c>
      <c r="C14" s="7">
        <v>1.501</v>
      </c>
      <c r="D14" s="7">
        <f t="shared" si="0"/>
        <v>9.975</v>
      </c>
    </row>
    <row r="15" spans="1:4" ht="12.75">
      <c r="A15" s="110" t="s">
        <v>7</v>
      </c>
      <c r="B15" s="97"/>
      <c r="C15" s="106"/>
      <c r="D15" s="7"/>
    </row>
    <row r="16" spans="1:4" ht="12.75">
      <c r="A16" s="1" t="s">
        <v>130</v>
      </c>
      <c r="B16" s="7">
        <v>41.223</v>
      </c>
      <c r="C16" s="7">
        <v>12.233</v>
      </c>
      <c r="D16" s="7">
        <f t="shared" si="0"/>
        <v>53.456</v>
      </c>
    </row>
    <row r="17" spans="1:4" ht="12.75">
      <c r="A17" s="3" t="s">
        <v>131</v>
      </c>
      <c r="B17" s="7">
        <v>96.229</v>
      </c>
      <c r="C17" s="7">
        <v>16.031</v>
      </c>
      <c r="D17" s="7">
        <f t="shared" si="0"/>
        <v>112.25999999999999</v>
      </c>
    </row>
    <row r="18" spans="1:4" ht="12.75">
      <c r="A18" s="3" t="s">
        <v>132</v>
      </c>
      <c r="B18" s="7">
        <v>35.852</v>
      </c>
      <c r="C18" s="7">
        <v>4.798</v>
      </c>
      <c r="D18" s="7">
        <f t="shared" si="0"/>
        <v>40.65</v>
      </c>
    </row>
    <row r="19" spans="1:4" ht="12.75">
      <c r="A19" s="3" t="s">
        <v>133</v>
      </c>
      <c r="B19" s="129">
        <v>9.302</v>
      </c>
      <c r="C19" s="129">
        <v>1.52</v>
      </c>
      <c r="D19" s="7">
        <f t="shared" si="0"/>
        <v>10.822</v>
      </c>
    </row>
    <row r="20" spans="1:4" ht="12.75">
      <c r="A20" s="110" t="s">
        <v>122</v>
      </c>
      <c r="B20" s="97"/>
      <c r="C20" s="106"/>
      <c r="D20" s="7"/>
    </row>
    <row r="21" spans="1:4" ht="12.75">
      <c r="A21" s="1" t="s">
        <v>130</v>
      </c>
      <c r="B21" s="7">
        <f>B6+B11+B16</f>
        <v>71.108</v>
      </c>
      <c r="C21" s="7">
        <f>C6+C11+C16</f>
        <v>17.517000000000003</v>
      </c>
      <c r="D21" s="7">
        <f>D6+D11+D16</f>
        <v>88.625</v>
      </c>
    </row>
    <row r="22" spans="1:4" ht="12.75">
      <c r="A22" s="3" t="s">
        <v>131</v>
      </c>
      <c r="B22" s="7">
        <f aca="true" t="shared" si="1" ref="B22:D23">B7+B12+B17</f>
        <v>145.278</v>
      </c>
      <c r="C22" s="7">
        <f t="shared" si="1"/>
        <v>22.744</v>
      </c>
      <c r="D22" s="7">
        <f t="shared" si="1"/>
        <v>168.022</v>
      </c>
    </row>
    <row r="23" spans="1:4" ht="12.75">
      <c r="A23" s="3" t="s">
        <v>132</v>
      </c>
      <c r="B23" s="7">
        <f t="shared" si="1"/>
        <v>61.577999999999996</v>
      </c>
      <c r="C23" s="7">
        <f t="shared" si="1"/>
        <v>8.398</v>
      </c>
      <c r="D23" s="7">
        <f t="shared" si="1"/>
        <v>69.976</v>
      </c>
    </row>
    <row r="24" spans="1:4" ht="12.75">
      <c r="A24" s="3" t="s">
        <v>133</v>
      </c>
      <c r="B24" s="130">
        <f>B9+B14+B19</f>
        <v>24.378999999999998</v>
      </c>
      <c r="C24" s="130">
        <f>C9+C14+C19</f>
        <v>4.503</v>
      </c>
      <c r="D24" s="130">
        <f>D9+D14+D19</f>
        <v>28.881999999999998</v>
      </c>
    </row>
    <row r="25" spans="1:4" ht="24" customHeight="1">
      <c r="A25" s="81"/>
      <c r="B25" s="45"/>
      <c r="C25" s="45"/>
      <c r="D25" s="45"/>
    </row>
    <row r="26" spans="1:4" ht="15.75" customHeight="1">
      <c r="A26" s="135" t="s">
        <v>173</v>
      </c>
      <c r="B26" s="136"/>
      <c r="C26" s="136"/>
      <c r="D26" s="136"/>
    </row>
  </sheetData>
  <sheetProtection/>
  <mergeCells count="2">
    <mergeCell ref="A1:E1"/>
    <mergeCell ref="A3:E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M56"/>
  <sheetViews>
    <sheetView zoomScalePageLayoutView="0" workbookViewId="0" topLeftCell="A1">
      <selection activeCell="A6" sqref="A6"/>
    </sheetView>
  </sheetViews>
  <sheetFormatPr defaultColWidth="9.140625" defaultRowHeight="12.75"/>
  <cols>
    <col min="1" max="1" width="20.00390625" style="0" customWidth="1"/>
    <col min="2" max="2" width="6.57421875" style="0" customWidth="1"/>
    <col min="3" max="3" width="7.28125" style="0" customWidth="1"/>
    <col min="4" max="4" width="7.140625" style="0" customWidth="1"/>
    <col min="5" max="6" width="6.8515625" style="0" customWidth="1"/>
    <col min="7" max="7" width="1.7109375" style="0" customWidth="1"/>
    <col min="8" max="8" width="7.140625" style="0" customWidth="1"/>
    <col min="9" max="9" width="7.7109375" style="0" customWidth="1"/>
    <col min="10" max="10" width="7.140625" style="0" customWidth="1"/>
    <col min="11" max="11" width="6.7109375" style="0" customWidth="1"/>
    <col min="12" max="12" width="7.00390625" style="0" customWidth="1"/>
  </cols>
  <sheetData>
    <row r="1" spans="1:13" ht="27" customHeight="1">
      <c r="A1" s="213" t="s">
        <v>205</v>
      </c>
      <c r="B1" s="214"/>
      <c r="C1" s="214"/>
      <c r="D1" s="214"/>
      <c r="E1" s="214"/>
      <c r="F1" s="214"/>
      <c r="G1" s="214"/>
      <c r="H1" s="214"/>
      <c r="I1" s="214"/>
      <c r="J1" s="214"/>
      <c r="K1" s="214"/>
      <c r="L1" s="214"/>
      <c r="M1" s="16"/>
    </row>
    <row r="2" spans="1:13" ht="7.5" customHeight="1">
      <c r="A2" s="75"/>
      <c r="B2" s="76"/>
      <c r="C2" s="76"/>
      <c r="D2" s="76"/>
      <c r="E2" s="76"/>
      <c r="F2" s="76"/>
      <c r="G2" s="76"/>
      <c r="H2" s="76"/>
      <c r="I2" s="76"/>
      <c r="J2" s="76"/>
      <c r="K2" s="76"/>
      <c r="L2" s="76"/>
      <c r="M2" s="16"/>
    </row>
    <row r="3" spans="1:13" ht="27" customHeight="1">
      <c r="A3" s="218" t="s">
        <v>185</v>
      </c>
      <c r="B3" s="218"/>
      <c r="C3" s="218"/>
      <c r="D3" s="218"/>
      <c r="E3" s="218"/>
      <c r="F3" s="218"/>
      <c r="G3" s="218"/>
      <c r="H3" s="218"/>
      <c r="I3" s="218"/>
      <c r="J3" s="218"/>
      <c r="K3" s="218"/>
      <c r="L3" s="218"/>
      <c r="M3" s="17"/>
    </row>
    <row r="4" spans="1:12" ht="18.75" customHeight="1">
      <c r="A4" s="25" t="s">
        <v>97</v>
      </c>
      <c r="B4" s="78" t="s">
        <v>13</v>
      </c>
      <c r="C4" s="78"/>
      <c r="D4" s="79"/>
      <c r="E4" s="78"/>
      <c r="F4" s="78"/>
      <c r="G4" s="25"/>
      <c r="H4" s="78" t="s">
        <v>15</v>
      </c>
      <c r="I4" s="78"/>
      <c r="J4" s="78"/>
      <c r="K4" s="78"/>
      <c r="L4" s="78"/>
    </row>
    <row r="5" spans="1:12" ht="24" customHeight="1">
      <c r="A5" s="38" t="s">
        <v>98</v>
      </c>
      <c r="B5" s="49" t="s">
        <v>29</v>
      </c>
      <c r="C5" s="49" t="s">
        <v>118</v>
      </c>
      <c r="D5" s="49" t="s">
        <v>31</v>
      </c>
      <c r="E5" s="49" t="s">
        <v>30</v>
      </c>
      <c r="F5" s="49" t="s">
        <v>45</v>
      </c>
      <c r="G5" s="49"/>
      <c r="H5" s="49" t="s">
        <v>29</v>
      </c>
      <c r="I5" s="49" t="s">
        <v>118</v>
      </c>
      <c r="J5" s="49" t="s">
        <v>31</v>
      </c>
      <c r="K5" s="49" t="s">
        <v>30</v>
      </c>
      <c r="L5" s="49" t="s">
        <v>45</v>
      </c>
    </row>
    <row r="6" spans="1:12" ht="18.75" customHeight="1">
      <c r="A6" s="53" t="s">
        <v>148</v>
      </c>
      <c r="B6" s="114">
        <v>213868</v>
      </c>
      <c r="C6" s="112">
        <v>58598</v>
      </c>
      <c r="D6" s="112">
        <v>144036</v>
      </c>
      <c r="E6" s="112">
        <v>4945</v>
      </c>
      <c r="F6" s="112">
        <v>12361</v>
      </c>
      <c r="G6" s="115"/>
      <c r="H6" s="114">
        <v>130853</v>
      </c>
      <c r="I6" s="112">
        <v>11413</v>
      </c>
      <c r="J6" s="112">
        <v>90036</v>
      </c>
      <c r="K6" s="112">
        <v>2383</v>
      </c>
      <c r="L6" s="112">
        <v>6912</v>
      </c>
    </row>
    <row r="7" spans="1:12" ht="18.75" customHeight="1">
      <c r="A7" s="29" t="s">
        <v>5</v>
      </c>
      <c r="B7" s="114">
        <f>B8+B9</f>
        <v>15854</v>
      </c>
      <c r="C7" s="114">
        <f>C8+C9</f>
        <v>10246</v>
      </c>
      <c r="D7" s="114">
        <f>D8+D9</f>
        <v>4584</v>
      </c>
      <c r="E7" s="114">
        <f>E8+E9</f>
        <v>12</v>
      </c>
      <c r="F7" s="114">
        <f>F8+F9</f>
        <v>169</v>
      </c>
      <c r="G7" s="114"/>
      <c r="H7" s="114">
        <f>H8+H9</f>
        <v>5682</v>
      </c>
      <c r="I7" s="114">
        <f>I8+I9</f>
        <v>2010</v>
      </c>
      <c r="J7" s="114">
        <f>J8+J9</f>
        <v>2386</v>
      </c>
      <c r="K7" s="114">
        <f>SUM(K8:K9)</f>
        <v>15</v>
      </c>
      <c r="L7" s="114">
        <f>L8+L9</f>
        <v>84</v>
      </c>
    </row>
    <row r="8" spans="1:12" ht="12.75">
      <c r="A8" s="36" t="s">
        <v>23</v>
      </c>
      <c r="B8" s="41">
        <v>1844</v>
      </c>
      <c r="C8" s="41">
        <v>1303</v>
      </c>
      <c r="D8" s="41">
        <v>410</v>
      </c>
      <c r="E8" s="41">
        <v>5</v>
      </c>
      <c r="F8" s="41">
        <v>6</v>
      </c>
      <c r="G8" s="62"/>
      <c r="H8" s="41">
        <v>632</v>
      </c>
      <c r="I8" s="41">
        <v>202</v>
      </c>
      <c r="J8" s="41">
        <v>290</v>
      </c>
      <c r="K8" s="40">
        <v>3</v>
      </c>
      <c r="L8" s="41">
        <v>4</v>
      </c>
    </row>
    <row r="9" spans="1:12" ht="12.75">
      <c r="A9" s="36" t="s">
        <v>24</v>
      </c>
      <c r="B9" s="41">
        <v>14010</v>
      </c>
      <c r="C9" s="41">
        <v>8943</v>
      </c>
      <c r="D9" s="41">
        <v>4174</v>
      </c>
      <c r="E9" s="41">
        <v>7</v>
      </c>
      <c r="F9" s="41">
        <v>163</v>
      </c>
      <c r="G9" s="62"/>
      <c r="H9" s="41">
        <v>5050</v>
      </c>
      <c r="I9" s="41">
        <v>1808</v>
      </c>
      <c r="J9" s="41">
        <v>2096</v>
      </c>
      <c r="K9" s="41">
        <v>12</v>
      </c>
      <c r="L9" s="41">
        <v>80</v>
      </c>
    </row>
    <row r="10" spans="1:12" ht="16.5" customHeight="1">
      <c r="A10" s="72" t="s">
        <v>6</v>
      </c>
      <c r="B10" s="69">
        <f>B11+B12+B13+B14+B15</f>
        <v>51018</v>
      </c>
      <c r="C10" s="69">
        <f>C11+C12+C13+C14+C15</f>
        <v>21611</v>
      </c>
      <c r="D10" s="69">
        <f>D11+D12+D13+D14+D15</f>
        <v>27500</v>
      </c>
      <c r="E10" s="69">
        <f>E11+E12+E13+E14+E15</f>
        <v>1029</v>
      </c>
      <c r="F10" s="69">
        <f>SUM(F11:F15)</f>
        <v>2413</v>
      </c>
      <c r="G10" s="69"/>
      <c r="H10" s="69">
        <f>H11+H12+H13+H14+H15</f>
        <v>25637</v>
      </c>
      <c r="I10" s="69">
        <f>I11+I12+I13+I14+I15</f>
        <v>3542</v>
      </c>
      <c r="J10" s="69">
        <f>J11+J12+J13+J14+J15</f>
        <v>14633</v>
      </c>
      <c r="K10" s="69">
        <f>K11+K12+K13+K14</f>
        <v>597</v>
      </c>
      <c r="L10" s="69">
        <f>SUM(L11:L15)</f>
        <v>1268</v>
      </c>
    </row>
    <row r="11" spans="1:12" ht="12.75">
      <c r="A11" s="34" t="s">
        <v>26</v>
      </c>
      <c r="B11" s="41">
        <v>1904</v>
      </c>
      <c r="C11" s="41">
        <v>148</v>
      </c>
      <c r="D11" s="41">
        <v>510</v>
      </c>
      <c r="E11" s="41">
        <v>7</v>
      </c>
      <c r="F11" s="40">
        <v>7</v>
      </c>
      <c r="G11" s="89"/>
      <c r="H11" s="41">
        <v>2272</v>
      </c>
      <c r="I11" s="41">
        <v>31</v>
      </c>
      <c r="J11" s="41">
        <v>571</v>
      </c>
      <c r="K11" s="41">
        <v>3</v>
      </c>
      <c r="L11" s="40">
        <v>7</v>
      </c>
    </row>
    <row r="12" spans="1:12" ht="12.75">
      <c r="A12" s="34" t="s">
        <v>107</v>
      </c>
      <c r="B12" s="41">
        <v>1371</v>
      </c>
      <c r="C12" s="41">
        <v>127</v>
      </c>
      <c r="D12" s="41">
        <v>1095</v>
      </c>
      <c r="E12" s="41">
        <v>734</v>
      </c>
      <c r="F12" s="41">
        <v>90</v>
      </c>
      <c r="G12" s="62"/>
      <c r="H12" s="41">
        <v>723</v>
      </c>
      <c r="I12" s="41">
        <v>44</v>
      </c>
      <c r="J12" s="41">
        <v>578</v>
      </c>
      <c r="K12" s="41">
        <v>406</v>
      </c>
      <c r="L12" s="41">
        <v>62</v>
      </c>
    </row>
    <row r="13" spans="1:12" ht="12.75">
      <c r="A13" s="34" t="s">
        <v>23</v>
      </c>
      <c r="B13" s="41">
        <v>7598</v>
      </c>
      <c r="C13" s="41">
        <v>1871</v>
      </c>
      <c r="D13" s="41">
        <v>4893</v>
      </c>
      <c r="E13" s="41">
        <v>168</v>
      </c>
      <c r="F13" s="41">
        <v>306</v>
      </c>
      <c r="G13" s="62"/>
      <c r="H13" s="41">
        <v>4481</v>
      </c>
      <c r="I13" s="41">
        <v>298</v>
      </c>
      <c r="J13" s="41">
        <v>3159</v>
      </c>
      <c r="K13" s="41">
        <v>81</v>
      </c>
      <c r="L13" s="41">
        <v>119</v>
      </c>
    </row>
    <row r="14" spans="1:12" ht="12.75">
      <c r="A14" s="34" t="s">
        <v>24</v>
      </c>
      <c r="B14" s="41">
        <v>39014</v>
      </c>
      <c r="C14" s="41">
        <v>19373</v>
      </c>
      <c r="D14" s="41">
        <v>20381</v>
      </c>
      <c r="E14" s="41">
        <v>113</v>
      </c>
      <c r="F14" s="41">
        <v>1981</v>
      </c>
      <c r="G14" s="62"/>
      <c r="H14" s="41">
        <v>16586</v>
      </c>
      <c r="I14" s="41">
        <v>3132</v>
      </c>
      <c r="J14" s="41">
        <v>9485</v>
      </c>
      <c r="K14" s="41">
        <v>107</v>
      </c>
      <c r="L14" s="41">
        <v>1034</v>
      </c>
    </row>
    <row r="15" spans="1:12" ht="12.75">
      <c r="A15" s="34" t="s">
        <v>44</v>
      </c>
      <c r="B15" s="41">
        <v>1131</v>
      </c>
      <c r="C15" s="41">
        <v>92</v>
      </c>
      <c r="D15" s="41">
        <v>621</v>
      </c>
      <c r="E15" s="41">
        <v>7</v>
      </c>
      <c r="F15" s="41">
        <v>29</v>
      </c>
      <c r="G15" s="62"/>
      <c r="H15" s="41">
        <v>1575</v>
      </c>
      <c r="I15" s="41">
        <v>37</v>
      </c>
      <c r="J15" s="41">
        <v>840</v>
      </c>
      <c r="K15" s="199" t="s">
        <v>140</v>
      </c>
      <c r="L15" s="41">
        <v>46</v>
      </c>
    </row>
    <row r="16" spans="1:12" ht="16.5" customHeight="1">
      <c r="A16" s="30" t="s">
        <v>7</v>
      </c>
      <c r="B16" s="69">
        <f>SUM(B17:B21)</f>
        <v>160817</v>
      </c>
      <c r="C16" s="69">
        <f>SUM(C17:C21)</f>
        <v>33532</v>
      </c>
      <c r="D16" s="69">
        <f>SUM(D17:D21)</f>
        <v>117769</v>
      </c>
      <c r="E16" s="69">
        <f>SUM(E17:E21)</f>
        <v>3963</v>
      </c>
      <c r="F16" s="69">
        <f>SUM(F17:F21)</f>
        <v>10090</v>
      </c>
      <c r="G16" s="69"/>
      <c r="H16" s="69">
        <f>SUM(H17:H21)</f>
        <v>104771</v>
      </c>
      <c r="I16" s="69">
        <f>SUM(I17:I21)</f>
        <v>6989</v>
      </c>
      <c r="J16" s="69">
        <f>SUM(J17:J21)</f>
        <v>75798</v>
      </c>
      <c r="K16" s="69">
        <f>SUM(K17:K21)</f>
        <v>1794</v>
      </c>
      <c r="L16" s="69">
        <f>SUM(L17:L21)</f>
        <v>5712</v>
      </c>
    </row>
    <row r="17" spans="1:12" ht="12.75" customHeight="1">
      <c r="A17" s="34" t="s">
        <v>149</v>
      </c>
      <c r="B17" s="41">
        <v>144850</v>
      </c>
      <c r="C17" s="41">
        <v>29006</v>
      </c>
      <c r="D17" s="41">
        <v>105724</v>
      </c>
      <c r="E17" s="41">
        <v>2849</v>
      </c>
      <c r="F17" s="41">
        <v>8030</v>
      </c>
      <c r="G17" s="62"/>
      <c r="H17" s="41">
        <v>91522</v>
      </c>
      <c r="I17" s="41">
        <v>5431</v>
      </c>
      <c r="J17" s="41">
        <v>66205</v>
      </c>
      <c r="K17" s="41">
        <v>982</v>
      </c>
      <c r="L17" s="41">
        <v>3915</v>
      </c>
    </row>
    <row r="18" spans="1:12" ht="12.75" customHeight="1">
      <c r="A18" s="34" t="s">
        <v>27</v>
      </c>
      <c r="B18" s="41">
        <v>12503</v>
      </c>
      <c r="C18" s="41">
        <v>3901</v>
      </c>
      <c r="D18" s="41">
        <v>9363</v>
      </c>
      <c r="E18" s="41">
        <v>516</v>
      </c>
      <c r="F18" s="41">
        <v>1721</v>
      </c>
      <c r="G18" s="62"/>
      <c r="H18" s="41">
        <v>9670</v>
      </c>
      <c r="I18" s="41">
        <v>1114</v>
      </c>
      <c r="J18" s="41">
        <v>6825</v>
      </c>
      <c r="K18" s="41">
        <v>232</v>
      </c>
      <c r="L18" s="41">
        <v>1238</v>
      </c>
    </row>
    <row r="19" spans="1:12" ht="12.75" customHeight="1">
      <c r="A19" s="34" t="s">
        <v>23</v>
      </c>
      <c r="B19" s="41">
        <v>1761</v>
      </c>
      <c r="C19" s="41">
        <v>350</v>
      </c>
      <c r="D19" s="41">
        <v>1349</v>
      </c>
      <c r="E19" s="41">
        <v>72</v>
      </c>
      <c r="F19" s="41">
        <v>135</v>
      </c>
      <c r="G19" s="62"/>
      <c r="H19" s="41">
        <v>939</v>
      </c>
      <c r="I19" s="41">
        <v>69</v>
      </c>
      <c r="J19" s="41">
        <v>721</v>
      </c>
      <c r="K19" s="41">
        <v>40</v>
      </c>
      <c r="L19" s="41">
        <v>70</v>
      </c>
    </row>
    <row r="20" spans="1:12" ht="12.75" customHeight="1">
      <c r="A20" s="34" t="s">
        <v>107</v>
      </c>
      <c r="B20" s="41">
        <v>532</v>
      </c>
      <c r="C20" s="41">
        <v>41</v>
      </c>
      <c r="D20" s="41">
        <v>438</v>
      </c>
      <c r="E20" s="41">
        <v>313</v>
      </c>
      <c r="F20" s="41">
        <v>32</v>
      </c>
      <c r="G20" s="62"/>
      <c r="H20" s="41">
        <v>367</v>
      </c>
      <c r="I20" s="41">
        <v>21</v>
      </c>
      <c r="J20" s="41">
        <v>328</v>
      </c>
      <c r="K20" s="41">
        <v>254</v>
      </c>
      <c r="L20" s="41">
        <v>46</v>
      </c>
    </row>
    <row r="21" spans="1:12" ht="12.75" customHeight="1">
      <c r="A21" s="35" t="s">
        <v>28</v>
      </c>
      <c r="B21" s="47">
        <v>1171</v>
      </c>
      <c r="C21" s="47">
        <v>234</v>
      </c>
      <c r="D21" s="47">
        <v>895</v>
      </c>
      <c r="E21" s="47">
        <v>213</v>
      </c>
      <c r="F21" s="47">
        <v>172</v>
      </c>
      <c r="G21" s="90"/>
      <c r="H21" s="47">
        <v>2273</v>
      </c>
      <c r="I21" s="47">
        <v>354</v>
      </c>
      <c r="J21" s="47">
        <v>1719</v>
      </c>
      <c r="K21" s="47">
        <v>286</v>
      </c>
      <c r="L21" s="47">
        <v>443</v>
      </c>
    </row>
    <row r="22" spans="1:12" ht="24" customHeight="1">
      <c r="A22" s="73"/>
      <c r="B22" s="45"/>
      <c r="C22" s="45"/>
      <c r="D22" s="45"/>
      <c r="E22" s="45"/>
      <c r="F22" s="45"/>
      <c r="G22" s="45"/>
      <c r="H22" s="45"/>
      <c r="I22" s="45"/>
      <c r="J22" s="45"/>
      <c r="K22" s="45"/>
      <c r="L22" s="45"/>
    </row>
    <row r="23" spans="1:12" ht="48.75" customHeight="1">
      <c r="A23" s="217" t="s">
        <v>225</v>
      </c>
      <c r="B23" s="217"/>
      <c r="C23" s="217"/>
      <c r="D23" s="217"/>
      <c r="E23" s="217"/>
      <c r="F23" s="217"/>
      <c r="G23" s="217"/>
      <c r="H23" s="217"/>
      <c r="I23" s="217"/>
      <c r="J23" s="217"/>
      <c r="K23" s="217"/>
      <c r="L23" s="217"/>
    </row>
    <row r="24" spans="1:12" ht="12.75" customHeight="1">
      <c r="A24" s="28"/>
      <c r="B24" s="28"/>
      <c r="C24" s="28"/>
      <c r="D24" s="28"/>
      <c r="E24" s="28"/>
      <c r="F24" s="28"/>
      <c r="G24" s="28"/>
      <c r="H24" s="28"/>
      <c r="I24" s="28"/>
      <c r="J24" s="28"/>
      <c r="K24" s="28"/>
      <c r="L24" s="28"/>
    </row>
    <row r="25" spans="1:12" ht="12.75" customHeight="1">
      <c r="A25" s="28"/>
      <c r="B25" s="28"/>
      <c r="C25" s="28"/>
      <c r="D25" s="28"/>
      <c r="E25" s="28"/>
      <c r="F25" s="28"/>
      <c r="G25" s="28"/>
      <c r="H25" s="28"/>
      <c r="I25" s="28"/>
      <c r="J25" s="28"/>
      <c r="K25" s="28"/>
      <c r="L25" s="28"/>
    </row>
    <row r="26" spans="1:12" ht="12.75">
      <c r="A26" s="24"/>
      <c r="B26" s="28"/>
      <c r="C26" s="28"/>
      <c r="D26" s="28"/>
      <c r="E26" s="28"/>
      <c r="F26" s="28"/>
      <c r="G26" s="28"/>
      <c r="H26" s="28"/>
      <c r="I26" s="28"/>
      <c r="J26" s="28"/>
      <c r="K26" s="28"/>
      <c r="L26" s="28"/>
    </row>
    <row r="27" spans="1:12" ht="12.75">
      <c r="A27" s="28"/>
      <c r="B27" s="28"/>
      <c r="C27" s="28"/>
      <c r="D27" s="28"/>
      <c r="E27" s="28"/>
      <c r="F27" s="28"/>
      <c r="G27" s="28"/>
      <c r="H27" s="28"/>
      <c r="I27" s="28"/>
      <c r="J27" s="28"/>
      <c r="K27" s="28"/>
      <c r="L27" s="28"/>
    </row>
    <row r="28" spans="1:12" ht="12.75">
      <c r="A28" s="28"/>
      <c r="B28" s="28"/>
      <c r="C28" s="28"/>
      <c r="D28" s="28"/>
      <c r="E28" s="28"/>
      <c r="F28" s="28"/>
      <c r="G28" s="28"/>
      <c r="H28" s="28"/>
      <c r="I28" s="28"/>
      <c r="J28" s="28"/>
      <c r="K28" s="28"/>
      <c r="L28" s="28"/>
    </row>
    <row r="29" spans="1:12" ht="12.75">
      <c r="A29" s="28"/>
      <c r="B29" s="28"/>
      <c r="C29" s="28"/>
      <c r="D29" s="28"/>
      <c r="E29" s="28"/>
      <c r="F29" s="28"/>
      <c r="G29" s="28"/>
      <c r="H29" s="28"/>
      <c r="I29" s="28"/>
      <c r="J29" s="28"/>
      <c r="K29" s="28"/>
      <c r="L29" s="28"/>
    </row>
    <row r="30" spans="1:12" ht="12.75">
      <c r="A30" s="28"/>
      <c r="B30" s="28"/>
      <c r="C30" s="28"/>
      <c r="D30" s="28"/>
      <c r="E30" s="28"/>
      <c r="F30" s="28"/>
      <c r="G30" s="28"/>
      <c r="H30" s="28"/>
      <c r="I30" s="28"/>
      <c r="J30" s="28"/>
      <c r="K30" s="28"/>
      <c r="L30" s="28"/>
    </row>
    <row r="31" spans="1:12" ht="12.75">
      <c r="A31" s="28"/>
      <c r="B31" s="28"/>
      <c r="C31" s="28"/>
      <c r="D31" s="28"/>
      <c r="E31" s="28"/>
      <c r="F31" s="28"/>
      <c r="G31" s="28"/>
      <c r="H31" s="28"/>
      <c r="I31" s="28"/>
      <c r="J31" s="28"/>
      <c r="K31" s="28"/>
      <c r="L31" s="28"/>
    </row>
    <row r="32" spans="1:12" ht="12.75">
      <c r="A32" s="28"/>
      <c r="B32" s="28"/>
      <c r="C32" s="28"/>
      <c r="D32" s="28"/>
      <c r="E32" s="28"/>
      <c r="F32" s="28"/>
      <c r="G32" s="28"/>
      <c r="H32" s="28"/>
      <c r="I32" s="28"/>
      <c r="J32" s="28"/>
      <c r="K32" s="28"/>
      <c r="L32" s="28"/>
    </row>
    <row r="33" spans="1:12" ht="12.75">
      <c r="A33" s="28"/>
      <c r="B33" s="28"/>
      <c r="C33" s="28"/>
      <c r="D33" s="28"/>
      <c r="E33" s="28"/>
      <c r="F33" s="28"/>
      <c r="G33" s="28"/>
      <c r="H33" s="28"/>
      <c r="I33" s="28"/>
      <c r="J33" s="28"/>
      <c r="K33" s="28"/>
      <c r="L33" s="28"/>
    </row>
    <row r="34" spans="1:12" ht="12.75">
      <c r="A34" s="30"/>
      <c r="B34" s="28"/>
      <c r="C34" s="28"/>
      <c r="D34" s="28"/>
      <c r="E34" s="28"/>
      <c r="F34" s="28"/>
      <c r="G34" s="28"/>
      <c r="H34" s="28"/>
      <c r="I34" s="28"/>
      <c r="J34" s="28"/>
      <c r="K34" s="28"/>
      <c r="L34" s="28"/>
    </row>
    <row r="35" spans="1:12" ht="12.75">
      <c r="A35" s="31"/>
      <c r="B35" s="28"/>
      <c r="C35" s="28"/>
      <c r="D35" s="28"/>
      <c r="E35" s="28"/>
      <c r="F35" s="28"/>
      <c r="G35" s="28"/>
      <c r="H35" s="28"/>
      <c r="I35" s="28"/>
      <c r="J35" s="28"/>
      <c r="K35" s="28"/>
      <c r="L35" s="28"/>
    </row>
    <row r="36" spans="1:12" ht="12.75">
      <c r="A36" s="31"/>
      <c r="B36" s="28"/>
      <c r="C36" s="28"/>
      <c r="D36" s="28"/>
      <c r="E36" s="28"/>
      <c r="F36" s="28"/>
      <c r="G36" s="28"/>
      <c r="H36" s="28"/>
      <c r="I36" s="28"/>
      <c r="J36" s="28"/>
      <c r="K36" s="28"/>
      <c r="L36" s="28"/>
    </row>
    <row r="37" spans="1:12" ht="12.75">
      <c r="A37" s="24"/>
      <c r="B37" s="28"/>
      <c r="C37" s="28"/>
      <c r="D37" s="28"/>
      <c r="E37" s="28"/>
      <c r="F37" s="28"/>
      <c r="G37" s="28"/>
      <c r="H37" s="28"/>
      <c r="I37" s="28"/>
      <c r="J37" s="28"/>
      <c r="K37" s="28"/>
      <c r="L37" s="28"/>
    </row>
    <row r="38" spans="1:12" ht="12.75">
      <c r="A38" s="28"/>
      <c r="B38" s="28"/>
      <c r="C38" s="28"/>
      <c r="D38" s="28"/>
      <c r="E38" s="28"/>
      <c r="F38" s="28"/>
      <c r="G38" s="28"/>
      <c r="H38" s="28"/>
      <c r="I38" s="28"/>
      <c r="J38" s="28"/>
      <c r="K38" s="28"/>
      <c r="L38" s="28"/>
    </row>
    <row r="39" spans="1:12" ht="12.75">
      <c r="A39" s="28"/>
      <c r="B39" s="28"/>
      <c r="C39" s="28"/>
      <c r="D39" s="28"/>
      <c r="E39" s="28"/>
      <c r="F39" s="28"/>
      <c r="G39" s="28"/>
      <c r="H39" s="28"/>
      <c r="I39" s="28"/>
      <c r="J39" s="28"/>
      <c r="K39" s="28"/>
      <c r="L39" s="28"/>
    </row>
    <row r="40" spans="1:12" ht="12.75">
      <c r="A40" s="28"/>
      <c r="B40" s="28"/>
      <c r="C40" s="28"/>
      <c r="D40" s="28"/>
      <c r="E40" s="28"/>
      <c r="F40" s="28"/>
      <c r="G40" s="28"/>
      <c r="H40" s="28"/>
      <c r="I40" s="28"/>
      <c r="J40" s="28"/>
      <c r="K40" s="28"/>
      <c r="L40" s="28"/>
    </row>
    <row r="41" spans="1:12" ht="12.75">
      <c r="A41" s="28"/>
      <c r="B41" s="28"/>
      <c r="C41" s="28"/>
      <c r="D41" s="28"/>
      <c r="E41" s="28"/>
      <c r="F41" s="28"/>
      <c r="G41" s="28"/>
      <c r="H41" s="28"/>
      <c r="I41" s="28"/>
      <c r="J41" s="28"/>
      <c r="K41" s="28"/>
      <c r="L41" s="28"/>
    </row>
    <row r="42" spans="1:12" ht="12.75">
      <c r="A42" s="28"/>
      <c r="B42" s="28"/>
      <c r="C42" s="28"/>
      <c r="D42" s="28"/>
      <c r="E42" s="28"/>
      <c r="F42" s="28"/>
      <c r="G42" s="28"/>
      <c r="H42" s="28"/>
      <c r="I42" s="28"/>
      <c r="J42" s="28"/>
      <c r="K42" s="28"/>
      <c r="L42" s="28"/>
    </row>
    <row r="43" spans="1:12" ht="12.75">
      <c r="A43" s="29"/>
      <c r="B43" s="28"/>
      <c r="C43" s="28"/>
      <c r="D43" s="28"/>
      <c r="E43" s="28"/>
      <c r="F43" s="28"/>
      <c r="G43" s="28"/>
      <c r="H43" s="28"/>
      <c r="I43" s="28"/>
      <c r="J43" s="28"/>
      <c r="K43" s="28"/>
      <c r="L43" s="28"/>
    </row>
    <row r="44" spans="1:12" ht="12.75">
      <c r="A44" s="50"/>
      <c r="B44" s="39"/>
      <c r="C44" s="39"/>
      <c r="D44" s="39"/>
      <c r="E44" s="39"/>
      <c r="F44" s="39"/>
      <c r="G44" s="39"/>
      <c r="H44" s="39"/>
      <c r="I44" s="39"/>
      <c r="J44" s="39"/>
      <c r="K44" s="39"/>
      <c r="L44" s="39"/>
    </row>
    <row r="45" spans="1:12" ht="15" customHeight="1">
      <c r="A45" s="24"/>
      <c r="B45" s="28"/>
      <c r="C45" s="28"/>
      <c r="D45" s="28"/>
      <c r="E45" s="28"/>
      <c r="F45" s="28"/>
      <c r="G45" s="28"/>
      <c r="H45" s="28"/>
      <c r="I45" s="28"/>
      <c r="J45" s="28"/>
      <c r="K45" s="28"/>
      <c r="L45" s="28"/>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row r="51" spans="1:12" ht="12.75">
      <c r="A51" s="28"/>
      <c r="B51" s="28"/>
      <c r="C51" s="28"/>
      <c r="D51" s="28"/>
      <c r="E51" s="28"/>
      <c r="F51" s="28"/>
      <c r="G51" s="28"/>
      <c r="H51" s="28"/>
      <c r="I51" s="28"/>
      <c r="J51" s="28"/>
      <c r="K51" s="28"/>
      <c r="L51" s="28"/>
    </row>
    <row r="52" spans="1:12" ht="12.75">
      <c r="A52" s="28"/>
      <c r="B52" s="28"/>
      <c r="C52" s="28"/>
      <c r="D52" s="28"/>
      <c r="E52" s="28"/>
      <c r="F52" s="28"/>
      <c r="G52" s="28"/>
      <c r="H52" s="28"/>
      <c r="I52" s="28"/>
      <c r="J52" s="28"/>
      <c r="K52" s="28"/>
      <c r="L52" s="28"/>
    </row>
    <row r="53" spans="1:12" ht="12.75">
      <c r="A53" s="28"/>
      <c r="B53" s="28"/>
      <c r="C53" s="28"/>
      <c r="D53" s="28"/>
      <c r="E53" s="28"/>
      <c r="F53" s="28"/>
      <c r="G53" s="28"/>
      <c r="H53" s="28"/>
      <c r="I53" s="28"/>
      <c r="J53" s="28"/>
      <c r="K53" s="28"/>
      <c r="L53" s="28"/>
    </row>
    <row r="54" spans="1:12" ht="12.75">
      <c r="A54" s="28"/>
      <c r="B54" s="28"/>
      <c r="C54" s="28"/>
      <c r="D54" s="28"/>
      <c r="E54" s="28"/>
      <c r="F54" s="28"/>
      <c r="G54" s="28"/>
      <c r="H54" s="28"/>
      <c r="I54" s="28"/>
      <c r="J54" s="28"/>
      <c r="K54" s="28"/>
      <c r="L54" s="28"/>
    </row>
    <row r="55" spans="1:12" ht="12.75">
      <c r="A55" s="28"/>
      <c r="B55" s="28"/>
      <c r="C55" s="28"/>
      <c r="D55" s="28"/>
      <c r="E55" s="28"/>
      <c r="F55" s="28"/>
      <c r="G55" s="28"/>
      <c r="H55" s="28"/>
      <c r="I55" s="28"/>
      <c r="J55" s="28"/>
      <c r="K55" s="28"/>
      <c r="L55" s="28"/>
    </row>
    <row r="56" spans="1:12" ht="12.75">
      <c r="A56" s="28"/>
      <c r="B56" s="28"/>
      <c r="C56" s="28"/>
      <c r="D56" s="28"/>
      <c r="E56" s="28"/>
      <c r="F56" s="28"/>
      <c r="G56" s="28"/>
      <c r="H56" s="28"/>
      <c r="I56" s="28"/>
      <c r="J56" s="28"/>
      <c r="K56" s="28"/>
      <c r="L56" s="28"/>
    </row>
  </sheetData>
  <sheetProtection/>
  <mergeCells count="3">
    <mergeCell ref="A1:L1"/>
    <mergeCell ref="A3:L3"/>
    <mergeCell ref="A23:L2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L50"/>
  <sheetViews>
    <sheetView zoomScalePageLayoutView="0" workbookViewId="0" topLeftCell="A1">
      <selection activeCell="A16" sqref="A16"/>
    </sheetView>
  </sheetViews>
  <sheetFormatPr defaultColWidth="9.140625" defaultRowHeight="12.75"/>
  <cols>
    <col min="1" max="1" width="21.8515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7" customHeight="1">
      <c r="A1" s="213" t="s">
        <v>207</v>
      </c>
      <c r="B1" s="214"/>
      <c r="C1" s="214"/>
      <c r="D1" s="214"/>
      <c r="E1" s="214"/>
      <c r="F1" s="214"/>
      <c r="G1" s="214"/>
      <c r="H1" s="214"/>
      <c r="I1" s="214"/>
      <c r="J1" s="214"/>
      <c r="K1" s="214"/>
      <c r="L1" s="214"/>
    </row>
    <row r="2" spans="1:12" ht="7.5" customHeight="1">
      <c r="A2" s="75"/>
      <c r="B2" s="76"/>
      <c r="C2" s="76"/>
      <c r="D2" s="76"/>
      <c r="E2" s="76"/>
      <c r="F2" s="76"/>
      <c r="G2" s="76"/>
      <c r="H2" s="76"/>
      <c r="I2" s="76"/>
      <c r="J2" s="76"/>
      <c r="K2" s="76"/>
      <c r="L2" s="76"/>
    </row>
    <row r="3" spans="1:12" ht="27" customHeight="1">
      <c r="A3" s="216" t="s">
        <v>184</v>
      </c>
      <c r="B3" s="216"/>
      <c r="C3" s="216"/>
      <c r="D3" s="216"/>
      <c r="E3" s="216"/>
      <c r="F3" s="216"/>
      <c r="G3" s="216"/>
      <c r="H3" s="216"/>
      <c r="I3" s="216"/>
      <c r="J3" s="216"/>
      <c r="K3" s="216"/>
      <c r="L3" s="216"/>
    </row>
    <row r="4" spans="1:12" ht="16.5" customHeight="1">
      <c r="A4" s="74" t="s">
        <v>97</v>
      </c>
      <c r="B4" s="78" t="s">
        <v>13</v>
      </c>
      <c r="C4" s="78"/>
      <c r="D4" s="79"/>
      <c r="E4" s="78"/>
      <c r="F4" s="78"/>
      <c r="G4" s="74"/>
      <c r="H4" s="78" t="s">
        <v>15</v>
      </c>
      <c r="I4" s="78"/>
      <c r="J4" s="78"/>
      <c r="K4" s="78"/>
      <c r="L4" s="78"/>
    </row>
    <row r="5" spans="1:12" ht="24.75" customHeight="1">
      <c r="A5" s="38" t="s">
        <v>99</v>
      </c>
      <c r="B5" s="49" t="s">
        <v>29</v>
      </c>
      <c r="C5" s="49" t="s">
        <v>118</v>
      </c>
      <c r="D5" s="49" t="s">
        <v>31</v>
      </c>
      <c r="E5" s="49" t="s">
        <v>30</v>
      </c>
      <c r="F5" s="49" t="s">
        <v>45</v>
      </c>
      <c r="G5" s="49"/>
      <c r="H5" s="49" t="s">
        <v>29</v>
      </c>
      <c r="I5" s="49" t="s">
        <v>118</v>
      </c>
      <c r="J5" s="49" t="s">
        <v>31</v>
      </c>
      <c r="K5" s="49" t="s">
        <v>30</v>
      </c>
      <c r="L5" s="49" t="s">
        <v>45</v>
      </c>
    </row>
    <row r="6" spans="1:12" ht="18.75" customHeight="1">
      <c r="A6" s="50" t="s">
        <v>4</v>
      </c>
      <c r="B6" s="112">
        <v>194264</v>
      </c>
      <c r="C6" s="112">
        <v>44006</v>
      </c>
      <c r="D6" s="112">
        <v>136483</v>
      </c>
      <c r="E6" s="112">
        <v>4872</v>
      </c>
      <c r="F6" s="112">
        <v>11085</v>
      </c>
      <c r="G6" s="115"/>
      <c r="H6" s="112">
        <v>125105</v>
      </c>
      <c r="I6" s="112">
        <v>9092</v>
      </c>
      <c r="J6" s="112">
        <v>86815</v>
      </c>
      <c r="K6" s="112">
        <v>2338</v>
      </c>
      <c r="L6" s="112">
        <v>6361</v>
      </c>
    </row>
    <row r="7" spans="1:12" ht="16.5" customHeight="1">
      <c r="A7" s="50" t="s">
        <v>5</v>
      </c>
      <c r="B7" s="114">
        <f>B8+B9</f>
        <v>7076</v>
      </c>
      <c r="C7" s="114">
        <f>C8+C9</f>
        <v>3762</v>
      </c>
      <c r="D7" s="114">
        <f>D8+D9</f>
        <v>2615</v>
      </c>
      <c r="E7" s="114">
        <f>SUM(E8:E9)</f>
        <v>4</v>
      </c>
      <c r="F7" s="114">
        <f>SUM(F8:F9)</f>
        <v>42</v>
      </c>
      <c r="G7" s="115"/>
      <c r="H7" s="114">
        <f>H8+H9</f>
        <v>3121</v>
      </c>
      <c r="I7" s="114">
        <f>I8+I9</f>
        <v>833</v>
      </c>
      <c r="J7" s="114">
        <f>J8+J9</f>
        <v>1440</v>
      </c>
      <c r="K7" s="114">
        <f>SUM(K8:K9)</f>
        <v>7</v>
      </c>
      <c r="L7" s="205">
        <v>16</v>
      </c>
    </row>
    <row r="8" spans="1:12" ht="12.75" customHeight="1">
      <c r="A8" s="36" t="s">
        <v>23</v>
      </c>
      <c r="B8" s="41">
        <v>559</v>
      </c>
      <c r="C8" s="41">
        <v>274</v>
      </c>
      <c r="D8" s="41">
        <v>229</v>
      </c>
      <c r="E8" s="41">
        <v>4</v>
      </c>
      <c r="F8" s="40">
        <v>3</v>
      </c>
      <c r="G8" s="62"/>
      <c r="H8" s="41">
        <v>305</v>
      </c>
      <c r="I8" s="41">
        <v>45</v>
      </c>
      <c r="J8" s="41">
        <v>175</v>
      </c>
      <c r="K8" s="40" t="s">
        <v>42</v>
      </c>
      <c r="L8" s="199" t="s">
        <v>140</v>
      </c>
    </row>
    <row r="9" spans="1:12" ht="12.75">
      <c r="A9" s="36" t="s">
        <v>24</v>
      </c>
      <c r="B9" s="41">
        <v>6517</v>
      </c>
      <c r="C9" s="41">
        <v>3488</v>
      </c>
      <c r="D9" s="41">
        <v>2386</v>
      </c>
      <c r="E9" s="199" t="s">
        <v>140</v>
      </c>
      <c r="F9" s="41">
        <v>39</v>
      </c>
      <c r="G9" s="62"/>
      <c r="H9" s="41">
        <v>2816</v>
      </c>
      <c r="I9" s="41">
        <v>788</v>
      </c>
      <c r="J9" s="41">
        <v>1265</v>
      </c>
      <c r="K9" s="41">
        <v>7</v>
      </c>
      <c r="L9" s="41">
        <v>16</v>
      </c>
    </row>
    <row r="10" spans="1:12" ht="16.5" customHeight="1">
      <c r="A10" s="72" t="s">
        <v>6</v>
      </c>
      <c r="B10" s="69">
        <f>B11+B12+B13+B14+B15</f>
        <v>34620</v>
      </c>
      <c r="C10" s="69">
        <f>C11+C12+C13+C14+C15</f>
        <v>9901</v>
      </c>
      <c r="D10" s="69">
        <f>D11+D12+D13+D14+D15</f>
        <v>20288</v>
      </c>
      <c r="E10" s="69">
        <f>E11+E12+E13+E14+E15</f>
        <v>971</v>
      </c>
      <c r="F10" s="69">
        <f>SUM(F11:F15)</f>
        <v>1176</v>
      </c>
      <c r="G10" s="111"/>
      <c r="H10" s="69">
        <f>H11+H12+H13+H14+H15</f>
        <v>20748</v>
      </c>
      <c r="I10" s="69">
        <f>I11+I12+I13+I14+I15</f>
        <v>1798</v>
      </c>
      <c r="J10" s="69">
        <f>J11+J12+J13+J14+J15</f>
        <v>11582</v>
      </c>
      <c r="K10" s="69">
        <f>K11+K12+K13+K14</f>
        <v>554</v>
      </c>
      <c r="L10" s="69">
        <f>SUM(L11:L15)</f>
        <v>716</v>
      </c>
    </row>
    <row r="11" spans="1:12" ht="12.75">
      <c r="A11" s="34" t="s">
        <v>26</v>
      </c>
      <c r="B11" s="41">
        <v>1884</v>
      </c>
      <c r="C11" s="41">
        <v>139</v>
      </c>
      <c r="D11" s="41">
        <v>503</v>
      </c>
      <c r="E11" s="41">
        <v>7</v>
      </c>
      <c r="F11" s="40">
        <v>5</v>
      </c>
      <c r="G11" s="89"/>
      <c r="H11" s="41">
        <v>2252</v>
      </c>
      <c r="I11" s="41">
        <v>23</v>
      </c>
      <c r="J11" s="41">
        <v>555</v>
      </c>
      <c r="K11" s="41">
        <v>3</v>
      </c>
      <c r="L11" s="40">
        <v>6</v>
      </c>
    </row>
    <row r="12" spans="1:12" ht="12.75">
      <c r="A12" s="34" t="s">
        <v>107</v>
      </c>
      <c r="B12" s="41">
        <v>1371</v>
      </c>
      <c r="C12" s="41">
        <v>127</v>
      </c>
      <c r="D12" s="41">
        <v>1095</v>
      </c>
      <c r="E12" s="41">
        <v>734</v>
      </c>
      <c r="F12" s="41">
        <v>90</v>
      </c>
      <c r="G12" s="62"/>
      <c r="H12" s="41">
        <v>722</v>
      </c>
      <c r="I12" s="41">
        <v>44</v>
      </c>
      <c r="J12" s="41">
        <v>577</v>
      </c>
      <c r="K12" s="41">
        <v>404</v>
      </c>
      <c r="L12" s="41">
        <v>62</v>
      </c>
    </row>
    <row r="13" spans="1:12" ht="12.75">
      <c r="A13" s="34" t="s">
        <v>23</v>
      </c>
      <c r="B13" s="41">
        <v>6177</v>
      </c>
      <c r="C13" s="41">
        <v>885</v>
      </c>
      <c r="D13" s="41">
        <v>4185</v>
      </c>
      <c r="E13" s="41">
        <v>141</v>
      </c>
      <c r="F13" s="41">
        <v>186</v>
      </c>
      <c r="G13" s="62"/>
      <c r="H13" s="41">
        <v>3838</v>
      </c>
      <c r="I13" s="41">
        <v>144</v>
      </c>
      <c r="J13" s="41">
        <v>2687</v>
      </c>
      <c r="K13" s="41">
        <v>65</v>
      </c>
      <c r="L13" s="41">
        <v>67</v>
      </c>
    </row>
    <row r="14" spans="1:12" ht="12.75">
      <c r="A14" s="34" t="s">
        <v>24</v>
      </c>
      <c r="B14" s="41">
        <v>24057</v>
      </c>
      <c r="C14" s="41">
        <v>8658</v>
      </c>
      <c r="D14" s="41">
        <v>13884</v>
      </c>
      <c r="E14" s="41">
        <v>82</v>
      </c>
      <c r="F14" s="41">
        <v>867</v>
      </c>
      <c r="G14" s="62"/>
      <c r="H14" s="41">
        <v>12362</v>
      </c>
      <c r="I14" s="41">
        <v>1550</v>
      </c>
      <c r="J14" s="41">
        <v>6924</v>
      </c>
      <c r="K14" s="41">
        <v>82</v>
      </c>
      <c r="L14" s="41">
        <v>536</v>
      </c>
    </row>
    <row r="15" spans="1:12" ht="12.75" customHeight="1">
      <c r="A15" s="34" t="s">
        <v>44</v>
      </c>
      <c r="B15" s="41">
        <v>1131</v>
      </c>
      <c r="C15" s="41">
        <v>92</v>
      </c>
      <c r="D15" s="41">
        <v>621</v>
      </c>
      <c r="E15" s="41">
        <v>7</v>
      </c>
      <c r="F15" s="41">
        <v>28</v>
      </c>
      <c r="G15" s="62"/>
      <c r="H15" s="41">
        <v>1574</v>
      </c>
      <c r="I15" s="41">
        <v>37</v>
      </c>
      <c r="J15" s="41">
        <v>839</v>
      </c>
      <c r="K15" s="199" t="s">
        <v>140</v>
      </c>
      <c r="L15" s="41">
        <v>45</v>
      </c>
    </row>
    <row r="16" spans="1:12" ht="16.5" customHeight="1">
      <c r="A16" s="30" t="s">
        <v>7</v>
      </c>
      <c r="B16" s="69">
        <f>SUM(B17:B21)</f>
        <v>160241</v>
      </c>
      <c r="C16" s="69">
        <f>SUM(C17:C21)</f>
        <v>33099</v>
      </c>
      <c r="D16" s="69">
        <f>SUM(D17:D21)</f>
        <v>117578</v>
      </c>
      <c r="E16" s="69">
        <f>SUM(E17:E21)</f>
        <v>3945</v>
      </c>
      <c r="F16" s="69">
        <f>SUM(F17:F21)</f>
        <v>10003</v>
      </c>
      <c r="G16" s="69"/>
      <c r="H16" s="69">
        <f>SUM(H17:H21)</f>
        <v>104745</v>
      </c>
      <c r="I16" s="69">
        <f>SUM(I17:I21)</f>
        <v>6971</v>
      </c>
      <c r="J16" s="69">
        <f>SUM(J17:J21)</f>
        <v>75785</v>
      </c>
      <c r="K16" s="69">
        <f>SUM(K17:K21)</f>
        <v>1794</v>
      </c>
      <c r="L16" s="69">
        <f>SUM(L17:L21)</f>
        <v>5708</v>
      </c>
    </row>
    <row r="17" spans="1:12" ht="12.75" customHeight="1">
      <c r="A17" s="34" t="s">
        <v>149</v>
      </c>
      <c r="B17" s="41">
        <v>144276</v>
      </c>
      <c r="C17" s="41">
        <v>28575</v>
      </c>
      <c r="D17" s="41">
        <v>105534</v>
      </c>
      <c r="E17" s="41">
        <v>2834</v>
      </c>
      <c r="F17" s="41">
        <v>7947</v>
      </c>
      <c r="G17" s="62"/>
      <c r="H17" s="41">
        <v>91496</v>
      </c>
      <c r="I17" s="41">
        <v>5413</v>
      </c>
      <c r="J17" s="41">
        <v>66192</v>
      </c>
      <c r="K17" s="41">
        <v>982</v>
      </c>
      <c r="L17" s="41">
        <v>3912</v>
      </c>
    </row>
    <row r="18" spans="1:12" ht="12.75" customHeight="1">
      <c r="A18" s="34" t="s">
        <v>27</v>
      </c>
      <c r="B18" s="41">
        <v>12501</v>
      </c>
      <c r="C18" s="41">
        <v>3899</v>
      </c>
      <c r="D18" s="41">
        <v>9362</v>
      </c>
      <c r="E18" s="41">
        <v>513</v>
      </c>
      <c r="F18" s="41">
        <v>1717</v>
      </c>
      <c r="G18" s="62"/>
      <c r="H18" s="41">
        <v>9670</v>
      </c>
      <c r="I18" s="41">
        <v>1114</v>
      </c>
      <c r="J18" s="41">
        <v>6825</v>
      </c>
      <c r="K18" s="41">
        <v>254</v>
      </c>
      <c r="L18" s="41">
        <v>1237</v>
      </c>
    </row>
    <row r="19" spans="1:12" ht="12.75">
      <c r="A19" s="34" t="s">
        <v>23</v>
      </c>
      <c r="B19" s="41">
        <v>1761</v>
      </c>
      <c r="C19" s="41">
        <v>350</v>
      </c>
      <c r="D19" s="41">
        <v>1349</v>
      </c>
      <c r="E19" s="41">
        <v>72</v>
      </c>
      <c r="F19" s="41">
        <v>135</v>
      </c>
      <c r="G19" s="62"/>
      <c r="H19" s="41">
        <v>939</v>
      </c>
      <c r="I19" s="41">
        <v>69</v>
      </c>
      <c r="J19" s="41">
        <v>721</v>
      </c>
      <c r="K19" s="41">
        <v>40</v>
      </c>
      <c r="L19" s="41">
        <v>70</v>
      </c>
    </row>
    <row r="20" spans="1:12" ht="12" customHeight="1">
      <c r="A20" s="34" t="s">
        <v>107</v>
      </c>
      <c r="B20" s="41">
        <v>532</v>
      </c>
      <c r="C20" s="41">
        <v>41</v>
      </c>
      <c r="D20" s="41">
        <v>438</v>
      </c>
      <c r="E20" s="41">
        <v>313</v>
      </c>
      <c r="F20" s="41">
        <v>32</v>
      </c>
      <c r="G20" s="62"/>
      <c r="H20" s="41">
        <v>367</v>
      </c>
      <c r="I20" s="41">
        <v>21</v>
      </c>
      <c r="J20" s="41">
        <v>328</v>
      </c>
      <c r="K20" s="41">
        <v>232</v>
      </c>
      <c r="L20" s="41">
        <v>46</v>
      </c>
    </row>
    <row r="21" spans="1:12" ht="12" customHeight="1">
      <c r="A21" s="35" t="s">
        <v>28</v>
      </c>
      <c r="B21" s="47">
        <v>1171</v>
      </c>
      <c r="C21" s="47">
        <v>234</v>
      </c>
      <c r="D21" s="47">
        <v>895</v>
      </c>
      <c r="E21" s="47">
        <v>213</v>
      </c>
      <c r="F21" s="47">
        <v>172</v>
      </c>
      <c r="G21" s="90"/>
      <c r="H21" s="47">
        <v>2273</v>
      </c>
      <c r="I21" s="47">
        <v>354</v>
      </c>
      <c r="J21" s="47">
        <v>1719</v>
      </c>
      <c r="K21" s="47">
        <v>286</v>
      </c>
      <c r="L21" s="47">
        <v>443</v>
      </c>
    </row>
    <row r="22" spans="1:12" ht="24" customHeight="1">
      <c r="A22" s="32"/>
      <c r="B22" s="45"/>
      <c r="C22" s="45"/>
      <c r="D22" s="45"/>
      <c r="E22" s="45"/>
      <c r="F22" s="45"/>
      <c r="G22" s="45"/>
      <c r="H22" s="45"/>
      <c r="I22" s="45"/>
      <c r="J22" s="45"/>
      <c r="K22" s="45"/>
      <c r="L22" s="45"/>
    </row>
    <row r="23" spans="1:12" ht="37.5" customHeight="1">
      <c r="A23" s="220" t="s">
        <v>226</v>
      </c>
      <c r="B23" s="212"/>
      <c r="C23" s="212"/>
      <c r="D23" s="212"/>
      <c r="E23" s="212"/>
      <c r="F23" s="212"/>
      <c r="G23" s="212"/>
      <c r="H23" s="212"/>
      <c r="I23" s="212"/>
      <c r="J23" s="212"/>
      <c r="K23" s="212"/>
      <c r="L23" s="212"/>
    </row>
    <row r="24" spans="1:12" ht="12.75">
      <c r="A24" s="28"/>
      <c r="B24" s="28"/>
      <c r="C24" s="28"/>
      <c r="D24" s="28"/>
      <c r="E24" s="28"/>
      <c r="F24" s="28"/>
      <c r="G24" s="28"/>
      <c r="H24" s="28"/>
      <c r="I24" s="28"/>
      <c r="J24" s="28"/>
      <c r="K24" s="28"/>
      <c r="L24" s="28"/>
    </row>
    <row r="25" spans="1:12" ht="12.75">
      <c r="A25" s="28"/>
      <c r="B25" s="28"/>
      <c r="C25" s="28"/>
      <c r="D25" s="28"/>
      <c r="E25" s="28"/>
      <c r="F25" s="28"/>
      <c r="G25" s="28"/>
      <c r="H25" s="28"/>
      <c r="I25" s="28"/>
      <c r="J25" s="28"/>
      <c r="K25" s="28"/>
      <c r="L25" s="28"/>
    </row>
    <row r="26" spans="1:12" ht="12.75">
      <c r="A26" s="24"/>
      <c r="B26" s="28"/>
      <c r="C26" s="28"/>
      <c r="D26" s="28"/>
      <c r="E26" s="28"/>
      <c r="F26" s="28"/>
      <c r="G26" s="28"/>
      <c r="H26" s="28"/>
      <c r="I26" s="28"/>
      <c r="J26" s="28"/>
      <c r="K26" s="28"/>
      <c r="L26" s="28"/>
    </row>
    <row r="27" spans="1:12" ht="25.5" customHeight="1">
      <c r="A27" s="213" t="s">
        <v>206</v>
      </c>
      <c r="B27" s="214"/>
      <c r="C27" s="214"/>
      <c r="D27" s="214"/>
      <c r="E27" s="214"/>
      <c r="F27" s="214"/>
      <c r="G27" s="214"/>
      <c r="H27" s="214"/>
      <c r="I27" s="214"/>
      <c r="J27" s="214"/>
      <c r="K27" s="214"/>
      <c r="L27" s="214"/>
    </row>
    <row r="28" spans="1:12" ht="7.5" customHeight="1">
      <c r="A28" s="75"/>
      <c r="B28" s="76"/>
      <c r="C28" s="76"/>
      <c r="D28" s="76"/>
      <c r="E28" s="76"/>
      <c r="F28" s="76"/>
      <c r="G28" s="76"/>
      <c r="H28" s="76"/>
      <c r="I28" s="76"/>
      <c r="J28" s="76"/>
      <c r="K28" s="76"/>
      <c r="L28" s="76"/>
    </row>
    <row r="29" spans="1:12" ht="25.5" customHeight="1">
      <c r="A29" s="218" t="s">
        <v>187</v>
      </c>
      <c r="B29" s="218"/>
      <c r="C29" s="218"/>
      <c r="D29" s="218"/>
      <c r="E29" s="218"/>
      <c r="F29" s="218"/>
      <c r="G29" s="218"/>
      <c r="H29" s="218"/>
      <c r="I29" s="218"/>
      <c r="J29" s="218"/>
      <c r="K29" s="218"/>
      <c r="L29" s="218"/>
    </row>
    <row r="30" spans="1:12" ht="18.75" customHeight="1">
      <c r="A30" s="25" t="s">
        <v>97</v>
      </c>
      <c r="B30" s="78" t="s">
        <v>13</v>
      </c>
      <c r="C30" s="78"/>
      <c r="D30" s="79"/>
      <c r="E30" s="78"/>
      <c r="F30" s="78"/>
      <c r="G30" s="25"/>
      <c r="H30" s="78" t="s">
        <v>15</v>
      </c>
      <c r="I30" s="78"/>
      <c r="J30" s="78"/>
      <c r="K30" s="78"/>
      <c r="L30" s="78"/>
    </row>
    <row r="31" spans="1:12" ht="33.75">
      <c r="A31" s="38" t="s">
        <v>99</v>
      </c>
      <c r="B31" s="49" t="s">
        <v>29</v>
      </c>
      <c r="C31" s="49" t="s">
        <v>118</v>
      </c>
      <c r="D31" s="49" t="s">
        <v>31</v>
      </c>
      <c r="E31" s="49" t="s">
        <v>30</v>
      </c>
      <c r="F31" s="49" t="s">
        <v>45</v>
      </c>
      <c r="G31" s="49"/>
      <c r="H31" s="49" t="s">
        <v>29</v>
      </c>
      <c r="I31" s="49" t="s">
        <v>118</v>
      </c>
      <c r="J31" s="49" t="s">
        <v>31</v>
      </c>
      <c r="K31" s="49" t="s">
        <v>30</v>
      </c>
      <c r="L31" s="49" t="s">
        <v>45</v>
      </c>
    </row>
    <row r="32" spans="1:12" ht="18.75" customHeight="1">
      <c r="A32" s="50" t="s">
        <v>36</v>
      </c>
      <c r="B32" s="112">
        <v>23660</v>
      </c>
      <c r="C32" s="112">
        <v>17318</v>
      </c>
      <c r="D32" s="112">
        <v>9122</v>
      </c>
      <c r="E32" s="112">
        <v>69</v>
      </c>
      <c r="F32" s="112">
        <v>1306</v>
      </c>
      <c r="G32" s="115"/>
      <c r="H32" s="112">
        <v>7087</v>
      </c>
      <c r="I32" s="112">
        <v>2733</v>
      </c>
      <c r="J32" s="112">
        <v>3967</v>
      </c>
      <c r="K32" s="112">
        <v>40</v>
      </c>
      <c r="L32" s="112">
        <v>565</v>
      </c>
    </row>
    <row r="33" spans="1:12" ht="16.5" customHeight="1">
      <c r="A33" s="50" t="s">
        <v>5</v>
      </c>
      <c r="B33" s="114">
        <f>B34+B35</f>
        <v>10785</v>
      </c>
      <c r="C33" s="114">
        <f>C34+C35</f>
        <v>7975</v>
      </c>
      <c r="D33" s="114">
        <f>D34+D35</f>
        <v>2426</v>
      </c>
      <c r="E33" s="114">
        <f>E35</f>
        <v>4</v>
      </c>
      <c r="F33" s="114">
        <f>F34+F35</f>
        <v>117</v>
      </c>
      <c r="G33" s="115"/>
      <c r="H33" s="114">
        <f>H34+H35</f>
        <v>3153</v>
      </c>
      <c r="I33" s="114">
        <f>I34+I35</f>
        <v>1425</v>
      </c>
      <c r="J33" s="114">
        <f>J34+J35</f>
        <v>1178</v>
      </c>
      <c r="K33" s="114">
        <f>SUM(K34:K35)</f>
        <v>8</v>
      </c>
      <c r="L33" s="114">
        <f>L34+L35</f>
        <v>65</v>
      </c>
    </row>
    <row r="34" spans="1:12" ht="12.75">
      <c r="A34" s="36" t="s">
        <v>23</v>
      </c>
      <c r="B34" s="41">
        <v>1492</v>
      </c>
      <c r="C34" s="41">
        <v>1188</v>
      </c>
      <c r="D34" s="41">
        <v>226</v>
      </c>
      <c r="E34" s="199" t="s">
        <v>140</v>
      </c>
      <c r="F34" s="199">
        <v>3</v>
      </c>
      <c r="G34" s="201"/>
      <c r="H34" s="199">
        <v>384</v>
      </c>
      <c r="I34" s="199">
        <v>178</v>
      </c>
      <c r="J34" s="199">
        <v>147</v>
      </c>
      <c r="K34" s="199">
        <v>3</v>
      </c>
      <c r="L34" s="199">
        <v>4</v>
      </c>
    </row>
    <row r="35" spans="1:12" ht="12.75">
      <c r="A35" s="36" t="s">
        <v>24</v>
      </c>
      <c r="B35" s="41">
        <v>9293</v>
      </c>
      <c r="C35" s="41">
        <v>6787</v>
      </c>
      <c r="D35" s="41">
        <v>2200</v>
      </c>
      <c r="E35" s="199">
        <v>4</v>
      </c>
      <c r="F35" s="199">
        <v>114</v>
      </c>
      <c r="G35" s="201"/>
      <c r="H35" s="199">
        <v>2769</v>
      </c>
      <c r="I35" s="199">
        <v>1247</v>
      </c>
      <c r="J35" s="199">
        <v>1031</v>
      </c>
      <c r="K35" s="199">
        <v>5</v>
      </c>
      <c r="L35" s="199">
        <v>61</v>
      </c>
    </row>
    <row r="36" spans="1:12" ht="16.5" customHeight="1">
      <c r="A36" s="72" t="s">
        <v>6</v>
      </c>
      <c r="B36" s="69">
        <f>SUM(B37:B39)</f>
        <v>18338</v>
      </c>
      <c r="C36" s="69">
        <f>SUM(C37:C39)</f>
        <v>13084</v>
      </c>
      <c r="D36" s="69">
        <f>SUM(D37:D39)</f>
        <v>8114</v>
      </c>
      <c r="E36" s="200">
        <f>SUM(E37:E39)</f>
        <v>46</v>
      </c>
      <c r="F36" s="200">
        <f>SUM(F37:F39)</f>
        <v>1202</v>
      </c>
      <c r="G36" s="202"/>
      <c r="H36" s="200">
        <f>SUM(H37:H39)</f>
        <v>5552</v>
      </c>
      <c r="I36" s="200">
        <f>SUM(I37:I39)</f>
        <v>1936</v>
      </c>
      <c r="J36" s="200">
        <f>SUM(J37:J39)</f>
        <v>3471</v>
      </c>
      <c r="K36" s="200">
        <f>SUM(K37:K39)</f>
        <v>36</v>
      </c>
      <c r="L36" s="200">
        <f>SUM(L37:L39)</f>
        <v>540</v>
      </c>
    </row>
    <row r="37" spans="1:12" ht="12.75">
      <c r="A37" s="34" t="s">
        <v>26</v>
      </c>
      <c r="B37" s="41">
        <v>21</v>
      </c>
      <c r="C37" s="41">
        <v>10</v>
      </c>
      <c r="D37" s="41">
        <v>8</v>
      </c>
      <c r="E37" s="199" t="s">
        <v>42</v>
      </c>
      <c r="F37" s="199" t="s">
        <v>140</v>
      </c>
      <c r="G37" s="201"/>
      <c r="H37" s="199">
        <v>20</v>
      </c>
      <c r="I37" s="199">
        <v>8</v>
      </c>
      <c r="J37" s="199">
        <v>16</v>
      </c>
      <c r="K37" s="199" t="s">
        <v>42</v>
      </c>
      <c r="L37" s="199" t="s">
        <v>140</v>
      </c>
    </row>
    <row r="38" spans="1:12" ht="12.75">
      <c r="A38" s="34" t="s">
        <v>23</v>
      </c>
      <c r="B38" s="41">
        <v>1580</v>
      </c>
      <c r="C38" s="41">
        <v>1082</v>
      </c>
      <c r="D38" s="41">
        <v>804</v>
      </c>
      <c r="E38" s="199">
        <v>25</v>
      </c>
      <c r="F38" s="199">
        <v>116</v>
      </c>
      <c r="G38" s="201"/>
      <c r="H38" s="199">
        <v>760</v>
      </c>
      <c r="I38" s="199">
        <v>169</v>
      </c>
      <c r="J38" s="199">
        <v>568</v>
      </c>
      <c r="K38" s="199">
        <v>15</v>
      </c>
      <c r="L38" s="199">
        <v>51</v>
      </c>
    </row>
    <row r="39" spans="1:12" ht="12.75">
      <c r="A39" s="34" t="s">
        <v>24</v>
      </c>
      <c r="B39" s="41">
        <v>16737</v>
      </c>
      <c r="C39" s="41">
        <v>11992</v>
      </c>
      <c r="D39" s="41">
        <v>7302</v>
      </c>
      <c r="E39" s="199">
        <v>21</v>
      </c>
      <c r="F39" s="199">
        <v>1086</v>
      </c>
      <c r="G39" s="201"/>
      <c r="H39" s="199">
        <v>4772</v>
      </c>
      <c r="I39" s="199">
        <v>1759</v>
      </c>
      <c r="J39" s="199">
        <v>2887</v>
      </c>
      <c r="K39" s="199">
        <v>21</v>
      </c>
      <c r="L39" s="199">
        <v>489</v>
      </c>
    </row>
    <row r="40" spans="1:12" ht="16.5" customHeight="1">
      <c r="A40" s="30" t="s">
        <v>7</v>
      </c>
      <c r="B40" s="69">
        <f>SUM(B41:B42)</f>
        <v>647</v>
      </c>
      <c r="C40" s="69">
        <f>SUM(C41:C42)</f>
        <v>512</v>
      </c>
      <c r="D40" s="69">
        <f>SUM(D41:D42)</f>
        <v>237</v>
      </c>
      <c r="E40" s="200">
        <f>SUM(E41:E42)</f>
        <v>12</v>
      </c>
      <c r="F40" s="200">
        <f>SUM(F41:F42)</f>
        <v>78</v>
      </c>
      <c r="G40" s="202"/>
      <c r="H40" s="200">
        <f>SUM(H41:H42)</f>
        <v>40</v>
      </c>
      <c r="I40" s="200">
        <f>SUM(I41:I42)</f>
        <v>25</v>
      </c>
      <c r="J40" s="200">
        <f>SUM(J41:J42)</f>
        <v>22</v>
      </c>
      <c r="K40" s="200">
        <f>SUM(K41:K42)</f>
        <v>0</v>
      </c>
      <c r="L40" s="200">
        <f>SUM(L41:L42)</f>
        <v>5</v>
      </c>
    </row>
    <row r="41" spans="1:12" ht="12.75">
      <c r="A41" s="34" t="s">
        <v>149</v>
      </c>
      <c r="B41" s="41">
        <v>639</v>
      </c>
      <c r="C41" s="41">
        <v>497</v>
      </c>
      <c r="D41" s="41">
        <v>229</v>
      </c>
      <c r="E41" s="199">
        <v>12</v>
      </c>
      <c r="F41" s="199">
        <v>78</v>
      </c>
      <c r="G41" s="201"/>
      <c r="H41" s="199">
        <v>40</v>
      </c>
      <c r="I41" s="199">
        <v>25</v>
      </c>
      <c r="J41" s="199">
        <v>22</v>
      </c>
      <c r="K41" s="199" t="s">
        <v>42</v>
      </c>
      <c r="L41" s="199">
        <v>5</v>
      </c>
    </row>
    <row r="42" spans="1:12" ht="12.75">
      <c r="A42" s="35" t="s">
        <v>28</v>
      </c>
      <c r="B42" s="47">
        <v>8</v>
      </c>
      <c r="C42" s="47">
        <v>15</v>
      </c>
      <c r="D42" s="47">
        <v>8</v>
      </c>
      <c r="E42" s="203" t="s">
        <v>42</v>
      </c>
      <c r="F42" s="203" t="s">
        <v>140</v>
      </c>
      <c r="G42" s="204"/>
      <c r="H42" s="203" t="s">
        <v>140</v>
      </c>
      <c r="I42" s="203" t="s">
        <v>140</v>
      </c>
      <c r="J42" s="203" t="s">
        <v>42</v>
      </c>
      <c r="K42" s="203" t="s">
        <v>42</v>
      </c>
      <c r="L42" s="203" t="s">
        <v>42</v>
      </c>
    </row>
    <row r="43" spans="1:12" ht="12.75">
      <c r="A43" s="221"/>
      <c r="B43" s="28"/>
      <c r="C43" s="28"/>
      <c r="D43" s="28"/>
      <c r="E43" s="28"/>
      <c r="F43" s="28"/>
      <c r="G43" s="28"/>
      <c r="H43" s="28"/>
      <c r="I43" s="28"/>
      <c r="J43" s="28"/>
      <c r="K43" s="28"/>
      <c r="L43" s="28"/>
    </row>
    <row r="44" spans="1:12" ht="11.25" customHeight="1">
      <c r="A44" s="222"/>
      <c r="B44" s="28"/>
      <c r="C44" s="28"/>
      <c r="D44" s="28"/>
      <c r="E44" s="28"/>
      <c r="F44" s="28"/>
      <c r="G44" s="28"/>
      <c r="H44" s="28"/>
      <c r="I44" s="28"/>
      <c r="J44" s="28"/>
      <c r="K44" s="28"/>
      <c r="L44" s="28"/>
    </row>
    <row r="45" spans="1:12" ht="27" customHeight="1">
      <c r="A45" s="219" t="s">
        <v>227</v>
      </c>
      <c r="B45" s="219"/>
      <c r="C45" s="214"/>
      <c r="D45" s="214"/>
      <c r="E45" s="214"/>
      <c r="F45" s="214"/>
      <c r="G45" s="214"/>
      <c r="H45" s="214"/>
      <c r="I45" s="214"/>
      <c r="J45" s="214"/>
      <c r="K45" s="214"/>
      <c r="L45" s="212"/>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sheetData>
  <sheetProtection/>
  <mergeCells count="7">
    <mergeCell ref="A45:L45"/>
    <mergeCell ref="A29:L29"/>
    <mergeCell ref="A1:L1"/>
    <mergeCell ref="A3:L3"/>
    <mergeCell ref="A27:L27"/>
    <mergeCell ref="A23:L23"/>
    <mergeCell ref="A43:A4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selection activeCell="P15" sqref="P15"/>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213" t="s">
        <v>208</v>
      </c>
      <c r="B1" s="214"/>
      <c r="C1" s="214"/>
      <c r="D1" s="214"/>
      <c r="E1" s="214"/>
      <c r="F1" s="214"/>
      <c r="G1" s="214"/>
      <c r="H1" s="214"/>
      <c r="I1" s="214"/>
      <c r="J1" s="214"/>
      <c r="K1" s="214"/>
    </row>
    <row r="2" spans="1:11" ht="7.5" customHeight="1">
      <c r="A2" s="75"/>
      <c r="B2" s="76"/>
      <c r="C2" s="76"/>
      <c r="D2" s="76"/>
      <c r="E2" s="76"/>
      <c r="F2" s="76"/>
      <c r="G2" s="76"/>
      <c r="H2" s="76"/>
      <c r="I2" s="76"/>
      <c r="J2" s="76"/>
      <c r="K2" s="76"/>
    </row>
    <row r="3" spans="1:11" ht="25.5" customHeight="1">
      <c r="A3" s="216" t="s">
        <v>186</v>
      </c>
      <c r="B3" s="216"/>
      <c r="C3" s="216"/>
      <c r="D3" s="216"/>
      <c r="E3" s="216"/>
      <c r="F3" s="216"/>
      <c r="G3" s="216"/>
      <c r="H3" s="216"/>
      <c r="I3" s="216"/>
      <c r="J3" s="216"/>
      <c r="K3" s="216"/>
    </row>
    <row r="4" spans="1:11" ht="18.75" customHeight="1">
      <c r="A4" s="74" t="s">
        <v>100</v>
      </c>
      <c r="B4" s="223" t="s">
        <v>46</v>
      </c>
      <c r="C4" s="223"/>
      <c r="D4" s="223"/>
      <c r="E4" s="223"/>
      <c r="F4" s="223"/>
      <c r="G4" s="60"/>
      <c r="H4" s="223" t="s">
        <v>7</v>
      </c>
      <c r="I4" s="223"/>
      <c r="J4" s="223"/>
      <c r="K4" s="223"/>
    </row>
    <row r="5" spans="1:11" ht="51" customHeight="1">
      <c r="A5" s="38" t="s">
        <v>101</v>
      </c>
      <c r="B5" s="10" t="s">
        <v>234</v>
      </c>
      <c r="C5" s="96"/>
      <c r="D5" s="10" t="s">
        <v>16</v>
      </c>
      <c r="E5" s="10" t="s">
        <v>9</v>
      </c>
      <c r="F5" s="10" t="s">
        <v>126</v>
      </c>
      <c r="G5" s="10"/>
      <c r="H5" s="10" t="s">
        <v>41</v>
      </c>
      <c r="I5" s="10" t="s">
        <v>10</v>
      </c>
      <c r="J5" s="10" t="s">
        <v>150</v>
      </c>
      <c r="K5" s="10" t="s">
        <v>34</v>
      </c>
    </row>
    <row r="6" spans="1:11" ht="16.5" customHeight="1">
      <c r="A6" s="29" t="s">
        <v>11</v>
      </c>
      <c r="B6" s="112">
        <f>B8+B7</f>
        <v>8834</v>
      </c>
      <c r="C6" s="112"/>
      <c r="D6" s="112">
        <f aca="true" t="shared" si="0" ref="D6:K6">D8+D7</f>
        <v>13470</v>
      </c>
      <c r="E6" s="112">
        <f t="shared" si="0"/>
        <v>53660</v>
      </c>
      <c r="F6" s="112">
        <f t="shared" si="0"/>
        <v>75964</v>
      </c>
      <c r="G6" s="112"/>
      <c r="H6" s="112">
        <f t="shared" si="0"/>
        <v>223205</v>
      </c>
      <c r="I6" s="112">
        <f t="shared" si="0"/>
        <v>48</v>
      </c>
      <c r="J6" s="112">
        <f t="shared" si="0"/>
        <v>31085</v>
      </c>
      <c r="K6" s="112">
        <f t="shared" si="0"/>
        <v>254338</v>
      </c>
    </row>
    <row r="7" spans="1:11" ht="12.75">
      <c r="A7" s="34" t="s">
        <v>13</v>
      </c>
      <c r="B7" s="155">
        <v>4332</v>
      </c>
      <c r="C7" s="155"/>
      <c r="D7" s="155">
        <v>8649</v>
      </c>
      <c r="E7" s="155">
        <v>37573</v>
      </c>
      <c r="F7" s="4">
        <f>B7+D7+E7</f>
        <v>50554</v>
      </c>
      <c r="G7" s="4"/>
      <c r="H7" s="4">
        <v>135955</v>
      </c>
      <c r="I7" s="4">
        <v>27</v>
      </c>
      <c r="J7" s="4">
        <v>16940</v>
      </c>
      <c r="K7" s="4">
        <f>H7+I7+J7</f>
        <v>152922</v>
      </c>
    </row>
    <row r="8" spans="1:11" ht="12.75">
      <c r="A8" s="34" t="s">
        <v>15</v>
      </c>
      <c r="B8" s="4">
        <v>4502</v>
      </c>
      <c r="C8" s="4"/>
      <c r="D8" s="4">
        <v>4821</v>
      </c>
      <c r="E8" s="4">
        <v>16087</v>
      </c>
      <c r="F8" s="4">
        <f>B8+D8+E8</f>
        <v>25410</v>
      </c>
      <c r="G8" s="4"/>
      <c r="H8" s="4">
        <v>87250</v>
      </c>
      <c r="I8" s="4">
        <v>21</v>
      </c>
      <c r="J8" s="4">
        <v>14145</v>
      </c>
      <c r="K8" s="4">
        <f>H8+I8+J8</f>
        <v>101416</v>
      </c>
    </row>
    <row r="9" spans="1:11" ht="27" customHeight="1">
      <c r="A9" s="52" t="s">
        <v>209</v>
      </c>
      <c r="B9" s="4">
        <f>B10+B11</f>
        <v>4679</v>
      </c>
      <c r="C9" s="91"/>
      <c r="D9" s="4">
        <f>D10+D11</f>
        <v>5192</v>
      </c>
      <c r="E9" s="4">
        <f>E10+E11</f>
        <v>24851</v>
      </c>
      <c r="F9" s="4">
        <f>F10+F11</f>
        <v>34722</v>
      </c>
      <c r="G9" s="4"/>
      <c r="H9" s="4">
        <f>H10+H11</f>
        <v>58294</v>
      </c>
      <c r="I9" s="4">
        <f>I10+I11</f>
        <v>31</v>
      </c>
      <c r="J9" s="4">
        <f>J10+J11</f>
        <v>7861</v>
      </c>
      <c r="K9" s="4">
        <f>K10+K11</f>
        <v>66186</v>
      </c>
    </row>
    <row r="10" spans="1:11" ht="12.75">
      <c r="A10" s="34" t="s">
        <v>13</v>
      </c>
      <c r="B10" s="4">
        <v>2135</v>
      </c>
      <c r="C10" s="91"/>
      <c r="D10" s="4">
        <v>3662</v>
      </c>
      <c r="E10" s="4">
        <v>18124</v>
      </c>
      <c r="F10" s="4">
        <f>B10+D10+E10</f>
        <v>23921</v>
      </c>
      <c r="G10" s="4"/>
      <c r="H10" s="4">
        <v>34665</v>
      </c>
      <c r="I10" s="4">
        <v>18</v>
      </c>
      <c r="J10" s="4">
        <v>4035</v>
      </c>
      <c r="K10" s="4">
        <f>H10+I10+J10</f>
        <v>38718</v>
      </c>
    </row>
    <row r="11" spans="1:11" ht="12.75">
      <c r="A11" s="34" t="s">
        <v>15</v>
      </c>
      <c r="B11" s="4">
        <v>2544</v>
      </c>
      <c r="C11" s="91"/>
      <c r="D11" s="4">
        <v>1530</v>
      </c>
      <c r="E11" s="4">
        <v>6727</v>
      </c>
      <c r="F11" s="4">
        <f>B11+D11+E11</f>
        <v>10801</v>
      </c>
      <c r="G11" s="4"/>
      <c r="H11" s="4">
        <v>23629</v>
      </c>
      <c r="I11" s="4">
        <v>13</v>
      </c>
      <c r="J11" s="4">
        <v>3826</v>
      </c>
      <c r="K11" s="4">
        <f>H11+I11+J11</f>
        <v>27468</v>
      </c>
    </row>
    <row r="12" spans="1:11" ht="16.5" customHeight="1">
      <c r="A12" s="29" t="s">
        <v>14</v>
      </c>
      <c r="B12" s="112">
        <f>B14+B13</f>
        <v>360</v>
      </c>
      <c r="C12" s="112"/>
      <c r="D12" s="112">
        <f aca="true" t="shared" si="1" ref="D12:K12">D14+D13</f>
        <v>833</v>
      </c>
      <c r="E12" s="112">
        <f t="shared" si="1"/>
        <v>19289</v>
      </c>
      <c r="F12" s="112">
        <f t="shared" si="1"/>
        <v>20482</v>
      </c>
      <c r="G12" s="112"/>
      <c r="H12" s="112">
        <f t="shared" si="1"/>
        <v>24236</v>
      </c>
      <c r="I12" s="112">
        <f t="shared" si="1"/>
        <v>10</v>
      </c>
      <c r="J12" s="112">
        <f t="shared" si="1"/>
        <v>884</v>
      </c>
      <c r="K12" s="112">
        <f t="shared" si="1"/>
        <v>25130</v>
      </c>
    </row>
    <row r="13" spans="1:11" ht="12.75">
      <c r="A13" s="34" t="s">
        <v>13</v>
      </c>
      <c r="B13" s="4">
        <v>179</v>
      </c>
      <c r="C13" s="4"/>
      <c r="D13" s="4">
        <v>642</v>
      </c>
      <c r="E13" s="4">
        <v>13625</v>
      </c>
      <c r="F13" s="4">
        <f>B13+D13+E13</f>
        <v>14446</v>
      </c>
      <c r="G13" s="4"/>
      <c r="H13" s="4">
        <v>15817</v>
      </c>
      <c r="I13" s="4">
        <v>4</v>
      </c>
      <c r="J13" s="4">
        <v>660</v>
      </c>
      <c r="K13" s="4">
        <f>H13+I13+J13</f>
        <v>16481</v>
      </c>
    </row>
    <row r="14" spans="1:11" ht="12.75">
      <c r="A14" s="34" t="s">
        <v>15</v>
      </c>
      <c r="B14" s="4">
        <v>181</v>
      </c>
      <c r="C14" s="4"/>
      <c r="D14" s="4">
        <v>191</v>
      </c>
      <c r="E14" s="4">
        <v>5664</v>
      </c>
      <c r="F14" s="4">
        <f>B14+D14+E14</f>
        <v>6036</v>
      </c>
      <c r="G14" s="4"/>
      <c r="H14" s="4">
        <v>8419</v>
      </c>
      <c r="I14" s="4">
        <v>6</v>
      </c>
      <c r="J14" s="4">
        <v>224</v>
      </c>
      <c r="K14" s="4">
        <f>H14+I14+J14</f>
        <v>8649</v>
      </c>
    </row>
    <row r="15" spans="1:11" ht="24.75" customHeight="1">
      <c r="A15" s="52" t="s">
        <v>209</v>
      </c>
      <c r="B15" s="4">
        <f>B17+B16</f>
        <v>222</v>
      </c>
      <c r="C15" s="91"/>
      <c r="D15" s="4">
        <f>D17+D16</f>
        <v>438</v>
      </c>
      <c r="E15" s="4">
        <f>E17+E16</f>
        <v>11536</v>
      </c>
      <c r="F15" s="4">
        <f>F17+F16</f>
        <v>12196</v>
      </c>
      <c r="G15" s="4"/>
      <c r="H15" s="4">
        <f>H17+H16</f>
        <v>10517</v>
      </c>
      <c r="I15" s="4">
        <f>SUM(I16:I17)</f>
        <v>6</v>
      </c>
      <c r="J15" s="4">
        <f>J17+J16</f>
        <v>365</v>
      </c>
      <c r="K15" s="4">
        <f>SUM(K16:K17)</f>
        <v>10888</v>
      </c>
    </row>
    <row r="16" spans="1:11" ht="12.75">
      <c r="A16" s="34" t="s">
        <v>13</v>
      </c>
      <c r="B16" s="4">
        <v>108</v>
      </c>
      <c r="C16" s="91"/>
      <c r="D16" s="4">
        <v>353</v>
      </c>
      <c r="E16" s="4">
        <v>8271</v>
      </c>
      <c r="F16" s="4">
        <f>B16+D16+E16</f>
        <v>8732</v>
      </c>
      <c r="G16" s="4"/>
      <c r="H16" s="4">
        <v>7139</v>
      </c>
      <c r="I16" s="4">
        <v>3</v>
      </c>
      <c r="J16" s="4">
        <v>297</v>
      </c>
      <c r="K16" s="4">
        <f>H16+I16+J16</f>
        <v>7439</v>
      </c>
    </row>
    <row r="17" spans="1:11" ht="12.75">
      <c r="A17" s="34" t="s">
        <v>15</v>
      </c>
      <c r="B17" s="19">
        <v>114</v>
      </c>
      <c r="C17" s="92"/>
      <c r="D17" s="19">
        <v>85</v>
      </c>
      <c r="E17" s="19">
        <v>3265</v>
      </c>
      <c r="F17" s="4">
        <f>B17+D17+E17</f>
        <v>3464</v>
      </c>
      <c r="G17" s="4"/>
      <c r="H17" s="19">
        <v>3378</v>
      </c>
      <c r="I17" s="70">
        <v>3</v>
      </c>
      <c r="J17" s="19">
        <v>68</v>
      </c>
      <c r="K17" s="4">
        <f>SUM(H17:J17)</f>
        <v>3449</v>
      </c>
    </row>
    <row r="18" spans="1:11" ht="16.5" customHeight="1">
      <c r="A18" s="29" t="s">
        <v>32</v>
      </c>
      <c r="B18" s="112">
        <f>B6+B12</f>
        <v>9194</v>
      </c>
      <c r="C18" s="112"/>
      <c r="D18" s="112">
        <f aca="true" t="shared" si="2" ref="D18:F20">D6+D12</f>
        <v>14303</v>
      </c>
      <c r="E18" s="112">
        <f t="shared" si="2"/>
        <v>72949</v>
      </c>
      <c r="F18" s="112">
        <f t="shared" si="2"/>
        <v>96446</v>
      </c>
      <c r="G18" s="112"/>
      <c r="H18" s="112">
        <f aca="true" t="shared" si="3" ref="H18:K20">H6+H12</f>
        <v>247441</v>
      </c>
      <c r="I18" s="112">
        <f t="shared" si="3"/>
        <v>58</v>
      </c>
      <c r="J18" s="112">
        <f t="shared" si="3"/>
        <v>31969</v>
      </c>
      <c r="K18" s="112">
        <f t="shared" si="3"/>
        <v>279468</v>
      </c>
    </row>
    <row r="19" spans="1:11" ht="12.75">
      <c r="A19" s="34" t="s">
        <v>13</v>
      </c>
      <c r="B19" s="4">
        <f>B7+B13</f>
        <v>4511</v>
      </c>
      <c r="C19" s="4"/>
      <c r="D19" s="4">
        <f t="shared" si="2"/>
        <v>9291</v>
      </c>
      <c r="E19" s="4">
        <f t="shared" si="2"/>
        <v>51198</v>
      </c>
      <c r="F19" s="4">
        <f t="shared" si="2"/>
        <v>65000</v>
      </c>
      <c r="G19" s="4"/>
      <c r="H19" s="4">
        <f t="shared" si="3"/>
        <v>151772</v>
      </c>
      <c r="I19" s="4">
        <f t="shared" si="3"/>
        <v>31</v>
      </c>
      <c r="J19" s="4">
        <f t="shared" si="3"/>
        <v>17600</v>
      </c>
      <c r="K19" s="4">
        <f t="shared" si="3"/>
        <v>169403</v>
      </c>
    </row>
    <row r="20" spans="1:11" ht="12.75">
      <c r="A20" s="34" t="s">
        <v>15</v>
      </c>
      <c r="B20" s="4">
        <f>B8+B14</f>
        <v>4683</v>
      </c>
      <c r="C20" s="4"/>
      <c r="D20" s="4">
        <f t="shared" si="2"/>
        <v>5012</v>
      </c>
      <c r="E20" s="4">
        <f t="shared" si="2"/>
        <v>21751</v>
      </c>
      <c r="F20" s="4">
        <f t="shared" si="2"/>
        <v>31446</v>
      </c>
      <c r="G20" s="4"/>
      <c r="H20" s="4">
        <f t="shared" si="3"/>
        <v>95669</v>
      </c>
      <c r="I20" s="4">
        <f t="shared" si="3"/>
        <v>27</v>
      </c>
      <c r="J20" s="4">
        <f t="shared" si="3"/>
        <v>14369</v>
      </c>
      <c r="K20" s="4">
        <f t="shared" si="3"/>
        <v>110065</v>
      </c>
    </row>
    <row r="21" spans="1:11" ht="24.75" customHeight="1">
      <c r="A21" s="52" t="s">
        <v>209</v>
      </c>
      <c r="B21" s="4">
        <f>B23+B22</f>
        <v>4901</v>
      </c>
      <c r="C21" s="4"/>
      <c r="D21" s="4">
        <f>D23+D22</f>
        <v>5630</v>
      </c>
      <c r="E21" s="4">
        <f>E23+E22</f>
        <v>36387</v>
      </c>
      <c r="F21" s="4">
        <f>F23+F22</f>
        <v>46918</v>
      </c>
      <c r="G21" s="4"/>
      <c r="H21" s="4">
        <f>H23+H22</f>
        <v>68811</v>
      </c>
      <c r="I21" s="4">
        <f>I23+I22</f>
        <v>35</v>
      </c>
      <c r="J21" s="4">
        <f>J23+J22</f>
        <v>8226</v>
      </c>
      <c r="K21" s="4">
        <f>K23+K22</f>
        <v>77074</v>
      </c>
    </row>
    <row r="22" spans="1:11" ht="12.75">
      <c r="A22" s="34" t="s">
        <v>13</v>
      </c>
      <c r="B22" s="4">
        <f>B10+B16</f>
        <v>2243</v>
      </c>
      <c r="C22" s="4"/>
      <c r="D22" s="4">
        <f aca="true" t="shared" si="4" ref="D22:F23">D10+D16</f>
        <v>4015</v>
      </c>
      <c r="E22" s="4">
        <f t="shared" si="4"/>
        <v>26395</v>
      </c>
      <c r="F22" s="4">
        <f t="shared" si="4"/>
        <v>32653</v>
      </c>
      <c r="G22" s="4"/>
      <c r="H22" s="4">
        <f aca="true" t="shared" si="5" ref="H22:K23">H10+H16</f>
        <v>41804</v>
      </c>
      <c r="I22" s="4">
        <f t="shared" si="5"/>
        <v>21</v>
      </c>
      <c r="J22" s="4">
        <f t="shared" si="5"/>
        <v>4332</v>
      </c>
      <c r="K22" s="4">
        <f t="shared" si="5"/>
        <v>46157</v>
      </c>
    </row>
    <row r="23" spans="1:11" ht="12.75">
      <c r="A23" s="35" t="s">
        <v>15</v>
      </c>
      <c r="B23" s="63">
        <f>B11+B17</f>
        <v>2658</v>
      </c>
      <c r="C23" s="63"/>
      <c r="D23" s="63">
        <f t="shared" si="4"/>
        <v>1615</v>
      </c>
      <c r="E23" s="63">
        <f t="shared" si="4"/>
        <v>9992</v>
      </c>
      <c r="F23" s="63">
        <f t="shared" si="4"/>
        <v>14265</v>
      </c>
      <c r="G23" s="63"/>
      <c r="H23" s="63">
        <f t="shared" si="5"/>
        <v>27007</v>
      </c>
      <c r="I23" s="63">
        <v>14</v>
      </c>
      <c r="J23" s="63">
        <f t="shared" si="5"/>
        <v>3894</v>
      </c>
      <c r="K23" s="63">
        <f t="shared" si="5"/>
        <v>30917</v>
      </c>
    </row>
    <row r="24" spans="1:11" ht="24.75" customHeight="1">
      <c r="A24" s="35"/>
      <c r="B24" s="19"/>
      <c r="C24" s="19"/>
      <c r="D24" s="19"/>
      <c r="E24" s="19"/>
      <c r="F24" s="19"/>
      <c r="G24" s="19"/>
      <c r="H24" s="19"/>
      <c r="I24" s="19"/>
      <c r="J24" s="19"/>
      <c r="K24" s="19"/>
    </row>
    <row r="25" spans="1:11" ht="45.75" customHeight="1">
      <c r="A25" s="217" t="s">
        <v>151</v>
      </c>
      <c r="B25" s="218"/>
      <c r="C25" s="218"/>
      <c r="D25" s="218"/>
      <c r="E25" s="218"/>
      <c r="F25" s="218"/>
      <c r="G25" s="218"/>
      <c r="H25" s="218"/>
      <c r="I25" s="218"/>
      <c r="J25" s="218"/>
      <c r="K25" s="218"/>
    </row>
    <row r="26" ht="12.75">
      <c r="A26" s="28"/>
    </row>
    <row r="27" ht="12.75">
      <c r="A27" s="28"/>
    </row>
  </sheetData>
  <sheetProtection/>
  <mergeCells count="5">
    <mergeCell ref="A25:K25"/>
    <mergeCell ref="A1:K1"/>
    <mergeCell ref="A3:K3"/>
    <mergeCell ref="B4:F4"/>
    <mergeCell ref="H4:K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M6" sqref="M6"/>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 min="12" max="12" width="5.28125" style="0" customWidth="1"/>
  </cols>
  <sheetData>
    <row r="1" spans="1:11" ht="42" customHeight="1">
      <c r="A1" s="213" t="s">
        <v>210</v>
      </c>
      <c r="B1" s="214"/>
      <c r="C1" s="214"/>
      <c r="D1" s="214"/>
      <c r="E1" s="214"/>
      <c r="F1" s="214"/>
      <c r="G1" s="214"/>
      <c r="H1" s="214"/>
      <c r="I1" s="214"/>
      <c r="J1" s="214"/>
      <c r="K1" s="214"/>
    </row>
    <row r="2" spans="1:11" ht="7.5" customHeight="1">
      <c r="A2" s="75"/>
      <c r="B2" s="76"/>
      <c r="C2" s="76"/>
      <c r="D2" s="76"/>
      <c r="E2" s="76"/>
      <c r="F2" s="76"/>
      <c r="G2" s="76"/>
      <c r="H2" s="76"/>
      <c r="I2" s="76"/>
      <c r="J2" s="76"/>
      <c r="K2" s="76"/>
    </row>
    <row r="3" spans="1:11" ht="27" customHeight="1">
      <c r="A3" s="216" t="s">
        <v>188</v>
      </c>
      <c r="B3" s="216"/>
      <c r="C3" s="216"/>
      <c r="D3" s="216"/>
      <c r="E3" s="216"/>
      <c r="F3" s="216"/>
      <c r="G3" s="216"/>
      <c r="H3" s="216"/>
      <c r="I3" s="216"/>
      <c r="J3" s="216"/>
      <c r="K3" s="216"/>
    </row>
    <row r="4" spans="1:11" ht="16.5" customHeight="1">
      <c r="A4" s="74" t="s">
        <v>100</v>
      </c>
      <c r="B4" s="223" t="s">
        <v>47</v>
      </c>
      <c r="C4" s="223"/>
      <c r="D4" s="223"/>
      <c r="E4" s="223"/>
      <c r="F4" s="223"/>
      <c r="G4" s="60"/>
      <c r="H4" s="77" t="s">
        <v>7</v>
      </c>
      <c r="I4" s="77"/>
      <c r="J4" s="77"/>
      <c r="K4" s="77"/>
    </row>
    <row r="5" spans="1:11" ht="49.5" customHeight="1">
      <c r="A5" s="5" t="s">
        <v>101</v>
      </c>
      <c r="B5" s="10" t="s">
        <v>234</v>
      </c>
      <c r="C5" s="96"/>
      <c r="D5" s="10" t="s">
        <v>16</v>
      </c>
      <c r="E5" s="10" t="s">
        <v>9</v>
      </c>
      <c r="F5" s="10" t="s">
        <v>126</v>
      </c>
      <c r="G5" s="10"/>
      <c r="H5" s="10" t="s">
        <v>41</v>
      </c>
      <c r="I5" s="10" t="s">
        <v>10</v>
      </c>
      <c r="J5" s="10" t="s">
        <v>150</v>
      </c>
      <c r="K5" s="10" t="s">
        <v>38</v>
      </c>
    </row>
    <row r="6" spans="1:11" ht="16.5" customHeight="1">
      <c r="A6" s="29" t="s">
        <v>11</v>
      </c>
      <c r="B6" s="112">
        <f>B7+B8</f>
        <v>8794</v>
      </c>
      <c r="C6" s="112"/>
      <c r="D6" s="112">
        <f>D7+D8</f>
        <v>10252</v>
      </c>
      <c r="E6" s="112">
        <f>E7+E8</f>
        <v>33427</v>
      </c>
      <c r="F6" s="112">
        <f>B6+D6+E6</f>
        <v>52473</v>
      </c>
      <c r="G6" s="112"/>
      <c r="H6" s="112">
        <f>H8+H7</f>
        <v>222818</v>
      </c>
      <c r="I6" s="112">
        <f>I8+I7</f>
        <v>48</v>
      </c>
      <c r="J6" s="112">
        <f>J8+J7</f>
        <v>31083</v>
      </c>
      <c r="K6" s="112">
        <f>K8+K7</f>
        <v>253949</v>
      </c>
    </row>
    <row r="7" spans="1:11" ht="12.75">
      <c r="A7" s="34" t="s">
        <v>13</v>
      </c>
      <c r="B7" s="4">
        <v>4313</v>
      </c>
      <c r="C7" s="4"/>
      <c r="D7" s="4">
        <v>6294</v>
      </c>
      <c r="E7" s="4">
        <v>22011</v>
      </c>
      <c r="F7" s="4">
        <f>B7+D7+E7</f>
        <v>32618</v>
      </c>
      <c r="G7" s="4"/>
      <c r="H7" s="4">
        <v>135589</v>
      </c>
      <c r="I7" s="4">
        <v>27</v>
      </c>
      <c r="J7" s="4">
        <v>16938</v>
      </c>
      <c r="K7" s="4">
        <f>H7+I7+J7</f>
        <v>152554</v>
      </c>
    </row>
    <row r="8" spans="1:11" ht="12.75">
      <c r="A8" s="34" t="s">
        <v>15</v>
      </c>
      <c r="B8" s="4">
        <v>4481</v>
      </c>
      <c r="C8" s="4"/>
      <c r="D8" s="4">
        <v>3958</v>
      </c>
      <c r="E8" s="4">
        <v>11416</v>
      </c>
      <c r="F8" s="4">
        <f>B8+D8+E8</f>
        <v>19855</v>
      </c>
      <c r="G8" s="4"/>
      <c r="H8" s="4">
        <v>87229</v>
      </c>
      <c r="I8" s="4">
        <v>21</v>
      </c>
      <c r="J8" s="4">
        <v>14145</v>
      </c>
      <c r="K8" s="4">
        <f>H8+I8+J8</f>
        <v>101395</v>
      </c>
    </row>
    <row r="9" spans="1:11" ht="24.75" customHeight="1">
      <c r="A9" s="52" t="s">
        <v>209</v>
      </c>
      <c r="B9" s="4">
        <f>B11+B10</f>
        <v>4664</v>
      </c>
      <c r="C9" s="4"/>
      <c r="D9" s="4">
        <f>D11+D10</f>
        <v>3318</v>
      </c>
      <c r="E9" s="4">
        <f>E11+E10</f>
        <v>13685</v>
      </c>
      <c r="F9" s="4">
        <f>F11+F10</f>
        <v>21667</v>
      </c>
      <c r="G9" s="4"/>
      <c r="H9" s="4">
        <f>H11+H10</f>
        <v>58079</v>
      </c>
      <c r="I9" s="4">
        <f>I11+I10</f>
        <v>29</v>
      </c>
      <c r="J9" s="4">
        <f>J11+J10</f>
        <v>7860</v>
      </c>
      <c r="K9" s="4">
        <f>K11+K10</f>
        <v>65968</v>
      </c>
    </row>
    <row r="10" spans="1:11" ht="12.75">
      <c r="A10" s="34" t="s">
        <v>13</v>
      </c>
      <c r="B10" s="4">
        <v>2123</v>
      </c>
      <c r="C10" s="91"/>
      <c r="D10" s="4">
        <v>2111</v>
      </c>
      <c r="E10" s="4">
        <v>8978</v>
      </c>
      <c r="F10" s="4">
        <f aca="true" t="shared" si="0" ref="F10:F17">B10+D10+E10</f>
        <v>13212</v>
      </c>
      <c r="G10" s="4"/>
      <c r="H10" s="4">
        <v>34460</v>
      </c>
      <c r="I10" s="4">
        <v>16</v>
      </c>
      <c r="J10" s="4">
        <v>4034</v>
      </c>
      <c r="K10" s="4">
        <f>H10+I10+J10</f>
        <v>38510</v>
      </c>
    </row>
    <row r="11" spans="1:11" ht="12.75">
      <c r="A11" s="34" t="s">
        <v>15</v>
      </c>
      <c r="B11" s="4">
        <v>2541</v>
      </c>
      <c r="C11" s="91"/>
      <c r="D11" s="4">
        <v>1207</v>
      </c>
      <c r="E11" s="4">
        <v>4707</v>
      </c>
      <c r="F11" s="4">
        <f t="shared" si="0"/>
        <v>8455</v>
      </c>
      <c r="G11" s="4"/>
      <c r="H11" s="4">
        <v>23619</v>
      </c>
      <c r="I11" s="4">
        <v>13</v>
      </c>
      <c r="J11" s="4">
        <v>3826</v>
      </c>
      <c r="K11" s="4">
        <f>H11+I11+J11</f>
        <v>27458</v>
      </c>
    </row>
    <row r="12" spans="1:11" ht="18.75" customHeight="1">
      <c r="A12" s="29" t="s">
        <v>14</v>
      </c>
      <c r="B12" s="112">
        <f>B13+B14</f>
        <v>357</v>
      </c>
      <c r="C12" s="112"/>
      <c r="D12" s="112">
        <f>D13+D14</f>
        <v>605</v>
      </c>
      <c r="E12" s="112">
        <f>E13+E14</f>
        <v>13167</v>
      </c>
      <c r="F12" s="112">
        <f t="shared" si="0"/>
        <v>14129</v>
      </c>
      <c r="G12" s="112"/>
      <c r="H12" s="112">
        <f>H14+H13</f>
        <v>23984</v>
      </c>
      <c r="I12" s="112">
        <f>I14+I13</f>
        <v>10</v>
      </c>
      <c r="J12" s="112">
        <f>J14+J13</f>
        <v>884</v>
      </c>
      <c r="K12" s="112">
        <f>K14+K13</f>
        <v>24878</v>
      </c>
    </row>
    <row r="13" spans="1:11" ht="12.75">
      <c r="A13" s="34" t="s">
        <v>13</v>
      </c>
      <c r="B13" s="4">
        <v>178</v>
      </c>
      <c r="C13" s="4"/>
      <c r="D13" s="4">
        <v>454</v>
      </c>
      <c r="E13" s="4">
        <v>8804</v>
      </c>
      <c r="F13" s="4">
        <f t="shared" si="0"/>
        <v>9436</v>
      </c>
      <c r="G13" s="4"/>
      <c r="H13" s="4">
        <v>15573</v>
      </c>
      <c r="I13" s="4">
        <v>4</v>
      </c>
      <c r="J13" s="4">
        <v>660</v>
      </c>
      <c r="K13" s="4">
        <f>H13+I13+J13</f>
        <v>16237</v>
      </c>
    </row>
    <row r="14" spans="1:11" ht="12.75">
      <c r="A14" s="34" t="s">
        <v>15</v>
      </c>
      <c r="B14" s="4">
        <v>179</v>
      </c>
      <c r="C14" s="4"/>
      <c r="D14" s="4">
        <v>151</v>
      </c>
      <c r="E14" s="4">
        <v>4363</v>
      </c>
      <c r="F14" s="4">
        <f t="shared" si="0"/>
        <v>4693</v>
      </c>
      <c r="G14" s="4"/>
      <c r="H14" s="4">
        <v>8411</v>
      </c>
      <c r="I14" s="4">
        <v>6</v>
      </c>
      <c r="J14" s="4">
        <v>224</v>
      </c>
      <c r="K14" s="4">
        <f>H14+I14+J14</f>
        <v>8641</v>
      </c>
    </row>
    <row r="15" spans="1:11" ht="24.75" customHeight="1">
      <c r="A15" s="52" t="s">
        <v>209</v>
      </c>
      <c r="B15" s="4">
        <f>B17+B16</f>
        <v>220</v>
      </c>
      <c r="C15" s="4"/>
      <c r="D15" s="4">
        <f>D17+D16</f>
        <v>279</v>
      </c>
      <c r="E15" s="4">
        <f>E17+E16</f>
        <v>7604</v>
      </c>
      <c r="F15" s="4">
        <f t="shared" si="0"/>
        <v>8103</v>
      </c>
      <c r="G15" s="4"/>
      <c r="H15" s="4">
        <f>H17+H16</f>
        <v>10313</v>
      </c>
      <c r="I15" s="4">
        <f>SUM(I16:I17)</f>
        <v>6</v>
      </c>
      <c r="J15" s="4">
        <f>J17+J16</f>
        <v>365</v>
      </c>
      <c r="K15" s="4">
        <f>H15+I15+J15</f>
        <v>10684</v>
      </c>
    </row>
    <row r="16" spans="1:11" ht="12.75">
      <c r="A16" s="34" t="s">
        <v>13</v>
      </c>
      <c r="B16" s="4">
        <v>107</v>
      </c>
      <c r="C16" s="91"/>
      <c r="D16" s="4">
        <v>219</v>
      </c>
      <c r="E16" s="4">
        <v>5039</v>
      </c>
      <c r="F16" s="4">
        <f t="shared" si="0"/>
        <v>5365</v>
      </c>
      <c r="G16" s="4"/>
      <c r="H16" s="4">
        <v>6939</v>
      </c>
      <c r="I16" s="4">
        <v>3</v>
      </c>
      <c r="J16" s="4">
        <v>297</v>
      </c>
      <c r="K16" s="4">
        <f>H16+I16+J16</f>
        <v>7239</v>
      </c>
    </row>
    <row r="17" spans="1:11" ht="12.75">
      <c r="A17" s="34" t="s">
        <v>15</v>
      </c>
      <c r="B17" s="19">
        <v>113</v>
      </c>
      <c r="C17" s="92"/>
      <c r="D17" s="19">
        <v>60</v>
      </c>
      <c r="E17" s="19">
        <v>2565</v>
      </c>
      <c r="F17" s="4">
        <f t="shared" si="0"/>
        <v>2738</v>
      </c>
      <c r="G17" s="4"/>
      <c r="H17" s="19">
        <v>3374</v>
      </c>
      <c r="I17" s="70">
        <v>3</v>
      </c>
      <c r="J17" s="19">
        <v>68</v>
      </c>
      <c r="K17" s="4">
        <f>SUM(H17:J17)</f>
        <v>3445</v>
      </c>
    </row>
    <row r="18" spans="1:11" ht="18.75" customHeight="1">
      <c r="A18" s="29" t="s">
        <v>32</v>
      </c>
      <c r="B18" s="112">
        <f>B19+B20</f>
        <v>9151</v>
      </c>
      <c r="C18" s="112"/>
      <c r="D18" s="112">
        <f>D19+D20</f>
        <v>10857</v>
      </c>
      <c r="E18" s="112">
        <f>E19+E20</f>
        <v>46594</v>
      </c>
      <c r="F18" s="112">
        <f>B18+D18+E18</f>
        <v>66602</v>
      </c>
      <c r="G18" s="112"/>
      <c r="H18" s="112">
        <f aca="true" t="shared" si="1" ref="H18:K20">H6+H12</f>
        <v>246802</v>
      </c>
      <c r="I18" s="112">
        <f t="shared" si="1"/>
        <v>58</v>
      </c>
      <c r="J18" s="112">
        <f t="shared" si="1"/>
        <v>31967</v>
      </c>
      <c r="K18" s="112">
        <f t="shared" si="1"/>
        <v>278827</v>
      </c>
    </row>
    <row r="19" spans="1:11" ht="12.75">
      <c r="A19" s="34" t="s">
        <v>13</v>
      </c>
      <c r="B19" s="4">
        <f>B7+B13</f>
        <v>4491</v>
      </c>
      <c r="C19" s="4"/>
      <c r="D19" s="4">
        <f>D7+D13</f>
        <v>6748</v>
      </c>
      <c r="E19" s="4">
        <f>E7+E13</f>
        <v>30815</v>
      </c>
      <c r="F19" s="4">
        <f>B19+D19+E19</f>
        <v>42054</v>
      </c>
      <c r="G19" s="4"/>
      <c r="H19" s="4">
        <f t="shared" si="1"/>
        <v>151162</v>
      </c>
      <c r="I19" s="4">
        <f t="shared" si="1"/>
        <v>31</v>
      </c>
      <c r="J19" s="4">
        <f t="shared" si="1"/>
        <v>17598</v>
      </c>
      <c r="K19" s="4">
        <f t="shared" si="1"/>
        <v>168791</v>
      </c>
    </row>
    <row r="20" spans="1:11" ht="12.75">
      <c r="A20" s="34" t="s">
        <v>15</v>
      </c>
      <c r="B20" s="4">
        <f>B8+B14</f>
        <v>4660</v>
      </c>
      <c r="C20" s="4"/>
      <c r="D20" s="4">
        <f>D8+D14</f>
        <v>4109</v>
      </c>
      <c r="E20" s="4">
        <f>E8+E14</f>
        <v>15779</v>
      </c>
      <c r="F20" s="4">
        <f>B20+D20+E20</f>
        <v>24548</v>
      </c>
      <c r="G20" s="4"/>
      <c r="H20" s="4">
        <f t="shared" si="1"/>
        <v>95640</v>
      </c>
      <c r="I20" s="4">
        <f t="shared" si="1"/>
        <v>27</v>
      </c>
      <c r="J20" s="4">
        <f t="shared" si="1"/>
        <v>14369</v>
      </c>
      <c r="K20" s="4">
        <f t="shared" si="1"/>
        <v>110036</v>
      </c>
    </row>
    <row r="21" spans="1:11" ht="24.75" customHeight="1">
      <c r="A21" s="52" t="s">
        <v>209</v>
      </c>
      <c r="B21" s="4">
        <f>B22+B23</f>
        <v>4884</v>
      </c>
      <c r="C21" s="4"/>
      <c r="D21" s="4">
        <f>D22+D23</f>
        <v>3597</v>
      </c>
      <c r="E21" s="4">
        <f>E22+E23</f>
        <v>21289</v>
      </c>
      <c r="F21" s="4">
        <f>F22+F23</f>
        <v>29770</v>
      </c>
      <c r="G21" s="4"/>
      <c r="H21" s="4">
        <f>H22+H23</f>
        <v>68392</v>
      </c>
      <c r="I21" s="4">
        <f>I22+I23</f>
        <v>33</v>
      </c>
      <c r="J21" s="4">
        <f>J22+J23</f>
        <v>8225</v>
      </c>
      <c r="K21" s="4">
        <f>K22+K23</f>
        <v>76652</v>
      </c>
    </row>
    <row r="22" spans="1:11" ht="12.75">
      <c r="A22" s="34" t="s">
        <v>13</v>
      </c>
      <c r="B22" s="4">
        <f>B10+B16</f>
        <v>2230</v>
      </c>
      <c r="C22" s="4"/>
      <c r="D22" s="4">
        <f aca="true" t="shared" si="2" ref="D22:F23">D10+D16</f>
        <v>2330</v>
      </c>
      <c r="E22" s="4">
        <f t="shared" si="2"/>
        <v>14017</v>
      </c>
      <c r="F22" s="4">
        <f t="shared" si="2"/>
        <v>18577</v>
      </c>
      <c r="G22" s="4"/>
      <c r="H22" s="4">
        <f aca="true" t="shared" si="3" ref="H22:K23">H10+H16</f>
        <v>41399</v>
      </c>
      <c r="I22" s="4">
        <f t="shared" si="3"/>
        <v>19</v>
      </c>
      <c r="J22" s="4">
        <f t="shared" si="3"/>
        <v>4331</v>
      </c>
      <c r="K22" s="4">
        <f t="shared" si="3"/>
        <v>45749</v>
      </c>
    </row>
    <row r="23" spans="1:11" ht="12.75">
      <c r="A23" s="35" t="s">
        <v>15</v>
      </c>
      <c r="B23" s="63">
        <f>B11+B17</f>
        <v>2654</v>
      </c>
      <c r="C23" s="63"/>
      <c r="D23" s="63">
        <f t="shared" si="2"/>
        <v>1267</v>
      </c>
      <c r="E23" s="63">
        <f t="shared" si="2"/>
        <v>7272</v>
      </c>
      <c r="F23" s="63">
        <f t="shared" si="2"/>
        <v>11193</v>
      </c>
      <c r="G23" s="63"/>
      <c r="H23" s="63">
        <f t="shared" si="3"/>
        <v>26993</v>
      </c>
      <c r="I23" s="63">
        <v>14</v>
      </c>
      <c r="J23" s="63">
        <f t="shared" si="3"/>
        <v>3894</v>
      </c>
      <c r="K23" s="63">
        <f t="shared" si="3"/>
        <v>30903</v>
      </c>
    </row>
    <row r="24" spans="1:11" ht="24" customHeight="1">
      <c r="A24" s="81"/>
      <c r="B24" s="19"/>
      <c r="C24" s="19"/>
      <c r="D24" s="19"/>
      <c r="E24" s="19"/>
      <c r="F24" s="19"/>
      <c r="G24" s="19"/>
      <c r="H24" s="19"/>
      <c r="I24" s="19"/>
      <c r="J24" s="19"/>
      <c r="K24" s="19"/>
    </row>
    <row r="25" spans="1:12" ht="37.5" customHeight="1">
      <c r="A25" s="217" t="s">
        <v>151</v>
      </c>
      <c r="B25" s="218"/>
      <c r="C25" s="218"/>
      <c r="D25" s="218"/>
      <c r="E25" s="218"/>
      <c r="F25" s="218"/>
      <c r="G25" s="218"/>
      <c r="H25" s="218"/>
      <c r="I25" s="218"/>
      <c r="J25" s="218"/>
      <c r="K25" s="218"/>
      <c r="L25" s="212"/>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154"/>
    </row>
    <row r="31" spans="1:4" ht="12.75">
      <c r="A31" s="28"/>
      <c r="B31" s="28"/>
      <c r="C31" s="28"/>
      <c r="D31" s="28"/>
    </row>
    <row r="32" ht="12.75">
      <c r="A32" s="28"/>
    </row>
    <row r="33" ht="12.75">
      <c r="A33" s="28"/>
    </row>
  </sheetData>
  <sheetProtection/>
  <mergeCells count="4">
    <mergeCell ref="A1:K1"/>
    <mergeCell ref="A3:K3"/>
    <mergeCell ref="B4:F4"/>
    <mergeCell ref="A25:L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K5" sqref="K5"/>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42" customHeight="1">
      <c r="A1" s="213" t="s">
        <v>229</v>
      </c>
      <c r="B1" s="213"/>
      <c r="C1" s="213"/>
      <c r="D1" s="213"/>
      <c r="E1" s="213"/>
      <c r="F1" s="213"/>
      <c r="G1" s="213"/>
      <c r="H1" s="213"/>
      <c r="I1" s="213"/>
      <c r="J1" s="213"/>
      <c r="K1" s="16"/>
    </row>
    <row r="2" spans="1:11" ht="7.5" customHeight="1">
      <c r="A2" s="75"/>
      <c r="B2" s="75"/>
      <c r="C2" s="75"/>
      <c r="D2" s="75"/>
      <c r="E2" s="75"/>
      <c r="F2" s="75"/>
      <c r="G2" s="75"/>
      <c r="H2" s="75"/>
      <c r="I2" s="75"/>
      <c r="J2" s="75"/>
      <c r="K2" s="16"/>
    </row>
    <row r="3" spans="1:11" ht="28.5" customHeight="1">
      <c r="A3" s="216" t="s">
        <v>189</v>
      </c>
      <c r="B3" s="216"/>
      <c r="C3" s="216"/>
      <c r="D3" s="216"/>
      <c r="E3" s="216"/>
      <c r="F3" s="216"/>
      <c r="G3" s="216"/>
      <c r="H3" s="216"/>
      <c r="I3" s="216"/>
      <c r="J3" s="216"/>
      <c r="K3" s="17"/>
    </row>
    <row r="4" spans="1:11" ht="16.5" customHeight="1">
      <c r="A4" s="74" t="s">
        <v>100</v>
      </c>
      <c r="B4" s="77" t="s">
        <v>47</v>
      </c>
      <c r="C4" s="77"/>
      <c r="D4" s="77"/>
      <c r="E4" s="77"/>
      <c r="F4" s="77"/>
      <c r="G4" s="60"/>
      <c r="H4" s="77" t="s">
        <v>7</v>
      </c>
      <c r="I4" s="77"/>
      <c r="J4" s="77"/>
      <c r="K4" s="60"/>
    </row>
    <row r="5" spans="1:11" ht="51" customHeight="1">
      <c r="A5" s="5" t="s">
        <v>101</v>
      </c>
      <c r="B5" s="10" t="s">
        <v>232</v>
      </c>
      <c r="C5" s="96"/>
      <c r="D5" s="10" t="s">
        <v>16</v>
      </c>
      <c r="E5" s="10" t="s">
        <v>9</v>
      </c>
      <c r="F5" s="10" t="s">
        <v>126</v>
      </c>
      <c r="G5" s="10"/>
      <c r="H5" s="10" t="s">
        <v>20</v>
      </c>
      <c r="I5" s="10"/>
      <c r="J5" s="10"/>
      <c r="K5" s="20"/>
    </row>
    <row r="6" spans="1:11" ht="17.25" customHeight="1">
      <c r="A6" s="29" t="s">
        <v>11</v>
      </c>
      <c r="B6" s="112">
        <f>B8+B7</f>
        <v>43</v>
      </c>
      <c r="C6" s="112"/>
      <c r="D6" s="112">
        <f>D8+D7</f>
        <v>3773</v>
      </c>
      <c r="E6" s="112">
        <f>E8+E7</f>
        <v>23553</v>
      </c>
      <c r="F6" s="112">
        <f>B6+D6+E6</f>
        <v>27369</v>
      </c>
      <c r="G6" s="112"/>
      <c r="H6" s="112">
        <f>H8+H7</f>
        <v>364</v>
      </c>
      <c r="I6" s="112"/>
      <c r="J6" s="112"/>
      <c r="K6" s="7"/>
    </row>
    <row r="7" spans="1:11" ht="12.75">
      <c r="A7" s="34" t="s">
        <v>13</v>
      </c>
      <c r="B7" s="4">
        <v>21</v>
      </c>
      <c r="C7" s="4"/>
      <c r="D7" s="4">
        <v>2727</v>
      </c>
      <c r="E7" s="4">
        <v>18074</v>
      </c>
      <c r="F7" s="4">
        <f>B7+D7+E7</f>
        <v>20822</v>
      </c>
      <c r="G7" s="91"/>
      <c r="H7" s="4">
        <v>351</v>
      </c>
      <c r="I7" s="91"/>
      <c r="J7" s="4"/>
      <c r="K7" s="4"/>
    </row>
    <row r="8" spans="1:11" ht="12.75">
      <c r="A8" s="34" t="s">
        <v>15</v>
      </c>
      <c r="B8" s="4">
        <v>22</v>
      </c>
      <c r="C8" s="4"/>
      <c r="D8" s="4">
        <v>1046</v>
      </c>
      <c r="E8" s="4">
        <v>5479</v>
      </c>
      <c r="F8" s="4">
        <f>B8+D8+E8</f>
        <v>6547</v>
      </c>
      <c r="G8" s="91"/>
      <c r="H8" s="4">
        <v>13</v>
      </c>
      <c r="I8" s="91"/>
      <c r="J8" s="4"/>
      <c r="K8" s="4"/>
    </row>
    <row r="9" spans="1:11" ht="25.5" customHeight="1">
      <c r="A9" s="52" t="s">
        <v>209</v>
      </c>
      <c r="B9" s="4">
        <f>SUM(B10:B11)</f>
        <v>15</v>
      </c>
      <c r="C9" s="4"/>
      <c r="D9" s="4">
        <f>D11+D10</f>
        <v>2151</v>
      </c>
      <c r="E9" s="4">
        <f>E11+E10</f>
        <v>13164</v>
      </c>
      <c r="F9" s="4">
        <f>B9+D9+E9</f>
        <v>15330</v>
      </c>
      <c r="G9" s="91"/>
      <c r="H9" s="4">
        <f>H10+H11</f>
        <v>211</v>
      </c>
      <c r="I9" s="91"/>
      <c r="J9" s="4"/>
      <c r="K9" s="4"/>
    </row>
    <row r="10" spans="1:11" ht="12.75">
      <c r="A10" s="34" t="s">
        <v>13</v>
      </c>
      <c r="B10" s="4">
        <v>12</v>
      </c>
      <c r="C10" s="91"/>
      <c r="D10" s="4">
        <v>1780</v>
      </c>
      <c r="E10" s="4">
        <v>10760</v>
      </c>
      <c r="F10" s="4">
        <f>B10+D10+E10</f>
        <v>12552</v>
      </c>
      <c r="G10" s="91"/>
      <c r="H10" s="4">
        <v>203</v>
      </c>
      <c r="I10" s="91"/>
      <c r="J10" s="4"/>
      <c r="K10" s="4"/>
    </row>
    <row r="11" spans="1:11" ht="12.75">
      <c r="A11" s="34" t="s">
        <v>15</v>
      </c>
      <c r="B11" s="65">
        <v>3</v>
      </c>
      <c r="C11" s="91"/>
      <c r="D11" s="4">
        <v>371</v>
      </c>
      <c r="E11" s="4">
        <v>2404</v>
      </c>
      <c r="F11" s="4">
        <f aca="true" t="shared" si="0" ref="F11:F17">SUM(B11:E11)</f>
        <v>2778</v>
      </c>
      <c r="G11" s="91"/>
      <c r="H11" s="4">
        <v>8</v>
      </c>
      <c r="I11" s="91"/>
      <c r="J11" s="4"/>
      <c r="K11" s="4"/>
    </row>
    <row r="12" spans="1:11" ht="18.75" customHeight="1">
      <c r="A12" s="29" t="s">
        <v>14</v>
      </c>
      <c r="B12" s="191">
        <v>3</v>
      </c>
      <c r="C12" s="112"/>
      <c r="D12" s="112">
        <f>D14+D13</f>
        <v>242</v>
      </c>
      <c r="E12" s="112">
        <f>E14+E13</f>
        <v>6629</v>
      </c>
      <c r="F12" s="112">
        <f t="shared" si="0"/>
        <v>6874</v>
      </c>
      <c r="G12" s="112"/>
      <c r="H12" s="112">
        <f>H14+H13</f>
        <v>249</v>
      </c>
      <c r="I12" s="102"/>
      <c r="J12" s="112"/>
      <c r="K12" s="4"/>
    </row>
    <row r="13" spans="1:11" ht="12.75">
      <c r="A13" s="34" t="s">
        <v>13</v>
      </c>
      <c r="B13" s="182" t="s">
        <v>140</v>
      </c>
      <c r="C13" s="4"/>
      <c r="D13" s="4">
        <v>198</v>
      </c>
      <c r="E13" s="4">
        <v>5218</v>
      </c>
      <c r="F13" s="4">
        <f t="shared" si="0"/>
        <v>5416</v>
      </c>
      <c r="G13" s="91"/>
      <c r="H13" s="4">
        <v>244</v>
      </c>
      <c r="I13" s="100"/>
      <c r="J13" s="4"/>
      <c r="K13" s="4"/>
    </row>
    <row r="14" spans="1:11" ht="12.75">
      <c r="A14" s="34" t="s">
        <v>15</v>
      </c>
      <c r="B14" s="182" t="s">
        <v>140</v>
      </c>
      <c r="C14" s="65"/>
      <c r="D14" s="4">
        <v>44</v>
      </c>
      <c r="E14" s="4">
        <v>1411</v>
      </c>
      <c r="F14" s="4">
        <f t="shared" si="0"/>
        <v>1455</v>
      </c>
      <c r="G14" s="91"/>
      <c r="H14" s="4">
        <v>5</v>
      </c>
      <c r="I14" s="100"/>
      <c r="J14" s="4"/>
      <c r="K14" s="4"/>
    </row>
    <row r="15" spans="1:11" ht="24.75" customHeight="1">
      <c r="A15" s="52" t="s">
        <v>209</v>
      </c>
      <c r="B15" s="182" t="s">
        <v>140</v>
      </c>
      <c r="C15" s="65"/>
      <c r="D15" s="4">
        <f>D17+D16</f>
        <v>170</v>
      </c>
      <c r="E15" s="4">
        <f>E17+E16</f>
        <v>4306</v>
      </c>
      <c r="F15" s="4">
        <f t="shared" si="0"/>
        <v>4476</v>
      </c>
      <c r="G15" s="91"/>
      <c r="H15" s="4">
        <f>H16+H17</f>
        <v>206</v>
      </c>
      <c r="I15" s="100"/>
      <c r="J15" s="4"/>
      <c r="K15" s="4"/>
    </row>
    <row r="16" spans="1:11" ht="12.75">
      <c r="A16" s="34" t="s">
        <v>13</v>
      </c>
      <c r="B16" s="182" t="s">
        <v>140</v>
      </c>
      <c r="C16" s="100"/>
      <c r="D16" s="4">
        <v>141</v>
      </c>
      <c r="E16" s="4">
        <v>3533</v>
      </c>
      <c r="F16" s="4">
        <f t="shared" si="0"/>
        <v>3674</v>
      </c>
      <c r="G16" s="91"/>
      <c r="H16" s="4">
        <v>202</v>
      </c>
      <c r="I16" s="100"/>
      <c r="J16" s="4"/>
      <c r="K16" s="4"/>
    </row>
    <row r="17" spans="1:11" ht="12.75">
      <c r="A17" s="34" t="s">
        <v>15</v>
      </c>
      <c r="B17" s="183" t="s">
        <v>140</v>
      </c>
      <c r="C17" s="153"/>
      <c r="D17" s="19">
        <v>29</v>
      </c>
      <c r="E17" s="19">
        <v>773</v>
      </c>
      <c r="F17" s="4">
        <f t="shared" si="0"/>
        <v>802</v>
      </c>
      <c r="G17" s="91"/>
      <c r="H17" s="70">
        <v>4</v>
      </c>
      <c r="I17" s="153"/>
      <c r="J17" s="4"/>
      <c r="K17" s="19"/>
    </row>
    <row r="18" spans="1:10" ht="18.75" customHeight="1">
      <c r="A18" s="29" t="s">
        <v>32</v>
      </c>
      <c r="B18" s="112">
        <f>B20+B19</f>
        <v>45</v>
      </c>
      <c r="C18" s="112"/>
      <c r="D18" s="112">
        <f>D20+D19</f>
        <v>4015</v>
      </c>
      <c r="E18" s="112">
        <f>E20+E19</f>
        <v>30182</v>
      </c>
      <c r="F18" s="112">
        <f>F20+F19</f>
        <v>34240</v>
      </c>
      <c r="G18" s="112"/>
      <c r="H18" s="112">
        <f aca="true" t="shared" si="1" ref="H18:H23">H6+H12</f>
        <v>613</v>
      </c>
      <c r="I18" s="112"/>
      <c r="J18" s="112"/>
    </row>
    <row r="19" spans="1:10" ht="12.75">
      <c r="A19" s="34" t="s">
        <v>13</v>
      </c>
      <c r="B19" s="4">
        <v>28</v>
      </c>
      <c r="C19" s="4"/>
      <c r="D19" s="4">
        <f aca="true" t="shared" si="2" ref="D19:F20">D7+D13</f>
        <v>2925</v>
      </c>
      <c r="E19" s="4">
        <f t="shared" si="2"/>
        <v>23292</v>
      </c>
      <c r="F19" s="4">
        <f t="shared" si="2"/>
        <v>26238</v>
      </c>
      <c r="G19" s="4"/>
      <c r="H19" s="4">
        <f t="shared" si="1"/>
        <v>595</v>
      </c>
      <c r="I19" s="4"/>
      <c r="J19" s="4"/>
    </row>
    <row r="20" spans="1:10" ht="12.75">
      <c r="A20" s="34" t="s">
        <v>15</v>
      </c>
      <c r="B20" s="4">
        <v>17</v>
      </c>
      <c r="C20" s="4"/>
      <c r="D20" s="4">
        <f t="shared" si="2"/>
        <v>1090</v>
      </c>
      <c r="E20" s="4">
        <f t="shared" si="2"/>
        <v>6890</v>
      </c>
      <c r="F20" s="4">
        <f t="shared" si="2"/>
        <v>8002</v>
      </c>
      <c r="G20" s="4"/>
      <c r="H20" s="4">
        <f t="shared" si="1"/>
        <v>18</v>
      </c>
      <c r="I20" s="4"/>
      <c r="J20" s="4"/>
    </row>
    <row r="21" spans="1:10" ht="24" customHeight="1">
      <c r="A21" s="52" t="s">
        <v>209</v>
      </c>
      <c r="B21" s="4">
        <f>B23+B22</f>
        <v>23</v>
      </c>
      <c r="C21" s="4"/>
      <c r="D21" s="4">
        <f>D23+D22</f>
        <v>2321</v>
      </c>
      <c r="E21" s="4">
        <f>E23+E22</f>
        <v>17470</v>
      </c>
      <c r="F21" s="4">
        <f>F23+F22</f>
        <v>19806</v>
      </c>
      <c r="G21" s="4"/>
      <c r="H21" s="4">
        <f t="shared" si="1"/>
        <v>417</v>
      </c>
      <c r="I21" s="4"/>
      <c r="J21" s="4"/>
    </row>
    <row r="22" spans="1:10" ht="12.75">
      <c r="A22" s="51" t="s">
        <v>13</v>
      </c>
      <c r="B22" s="4">
        <v>17</v>
      </c>
      <c r="C22" s="4"/>
      <c r="D22" s="4">
        <f aca="true" t="shared" si="3" ref="D22:F23">D10+D16</f>
        <v>1921</v>
      </c>
      <c r="E22" s="4">
        <f t="shared" si="3"/>
        <v>14293</v>
      </c>
      <c r="F22" s="4">
        <f t="shared" si="3"/>
        <v>16226</v>
      </c>
      <c r="G22" s="4"/>
      <c r="H22" s="4">
        <f t="shared" si="1"/>
        <v>405</v>
      </c>
      <c r="I22" s="4"/>
      <c r="J22" s="4"/>
    </row>
    <row r="23" spans="1:11" ht="12.75">
      <c r="A23" s="35" t="s">
        <v>15</v>
      </c>
      <c r="B23" s="63">
        <v>6</v>
      </c>
      <c r="C23" s="63"/>
      <c r="D23" s="63">
        <f t="shared" si="3"/>
        <v>400</v>
      </c>
      <c r="E23" s="63">
        <f t="shared" si="3"/>
        <v>3177</v>
      </c>
      <c r="F23" s="63">
        <f t="shared" si="3"/>
        <v>3580</v>
      </c>
      <c r="G23" s="63"/>
      <c r="H23" s="63">
        <f t="shared" si="1"/>
        <v>12</v>
      </c>
      <c r="I23" s="63"/>
      <c r="J23" s="63"/>
      <c r="K23" s="6"/>
    </row>
    <row r="24" spans="1:11" ht="23.25" customHeight="1">
      <c r="A24" s="35"/>
      <c r="B24" s="19"/>
      <c r="C24" s="19"/>
      <c r="D24" s="19"/>
      <c r="E24" s="19"/>
      <c r="F24" s="19"/>
      <c r="G24" s="19"/>
      <c r="H24" s="19"/>
      <c r="I24" s="19"/>
      <c r="J24" s="19"/>
      <c r="K24" s="6"/>
    </row>
    <row r="25" spans="1:11" ht="37.5" customHeight="1">
      <c r="A25" s="224" t="s">
        <v>228</v>
      </c>
      <c r="B25" s="224"/>
      <c r="C25" s="224"/>
      <c r="D25" s="224"/>
      <c r="E25" s="224"/>
      <c r="F25" s="224"/>
      <c r="G25" s="224"/>
      <c r="H25" s="224"/>
      <c r="I25" s="224"/>
      <c r="J25" s="224"/>
      <c r="K25" s="224"/>
    </row>
    <row r="26" ht="12.75">
      <c r="A26" s="28"/>
    </row>
    <row r="27" ht="12.75">
      <c r="A27" s="28"/>
    </row>
    <row r="28" spans="1:3" ht="12.75">
      <c r="A28" s="154"/>
      <c r="B28" s="99"/>
      <c r="C28" s="99"/>
    </row>
  </sheetData>
  <sheetProtection/>
  <mergeCells count="3">
    <mergeCell ref="A1:J1"/>
    <mergeCell ref="A3:J3"/>
    <mergeCell ref="A25:K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N4" sqref="N4"/>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8" max="8" width="9.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213" t="s">
        <v>211</v>
      </c>
      <c r="B1" s="214"/>
      <c r="C1" s="214"/>
      <c r="D1" s="214"/>
      <c r="E1" s="214"/>
      <c r="F1" s="214"/>
      <c r="G1" s="214"/>
      <c r="H1" s="214"/>
      <c r="I1" s="214"/>
      <c r="J1" s="214"/>
      <c r="K1" s="214"/>
      <c r="L1" s="214"/>
      <c r="M1" s="214"/>
    </row>
    <row r="2" spans="1:13" ht="7.5" customHeight="1">
      <c r="A2" s="75"/>
      <c r="B2" s="76"/>
      <c r="C2" s="76"/>
      <c r="D2" s="76"/>
      <c r="E2" s="76"/>
      <c r="F2" s="76"/>
      <c r="G2" s="76"/>
      <c r="H2" s="76"/>
      <c r="I2" s="76"/>
      <c r="J2" s="76"/>
      <c r="K2" s="76"/>
      <c r="L2" s="76"/>
      <c r="M2" s="76"/>
    </row>
    <row r="3" spans="1:13" ht="25.5" customHeight="1">
      <c r="A3" s="216" t="s">
        <v>190</v>
      </c>
      <c r="B3" s="216"/>
      <c r="C3" s="216"/>
      <c r="D3" s="216"/>
      <c r="E3" s="216"/>
      <c r="F3" s="216"/>
      <c r="G3" s="216"/>
      <c r="H3" s="216"/>
      <c r="I3" s="216"/>
      <c r="J3" s="216"/>
      <c r="K3" s="216"/>
      <c r="L3" s="216"/>
      <c r="M3" s="216"/>
    </row>
    <row r="4" spans="1:14" ht="27" customHeight="1">
      <c r="A4" s="131" t="s">
        <v>102</v>
      </c>
      <c r="B4" s="120" t="s">
        <v>48</v>
      </c>
      <c r="C4" s="84"/>
      <c r="D4" s="227" t="s">
        <v>49</v>
      </c>
      <c r="E4" s="227"/>
      <c r="F4" s="228"/>
      <c r="G4" s="228"/>
      <c r="H4" s="228"/>
      <c r="I4" s="21"/>
      <c r="J4" s="227" t="s">
        <v>50</v>
      </c>
      <c r="K4" s="228"/>
      <c r="L4" s="228"/>
      <c r="M4" s="83"/>
      <c r="N4" s="37"/>
    </row>
    <row r="5" spans="1:14" ht="48.75" customHeight="1">
      <c r="A5" s="5" t="s">
        <v>134</v>
      </c>
      <c r="B5" s="10" t="s">
        <v>92</v>
      </c>
      <c r="C5" s="10"/>
      <c r="D5" s="10" t="s">
        <v>234</v>
      </c>
      <c r="E5" s="96"/>
      <c r="F5" s="10" t="s">
        <v>93</v>
      </c>
      <c r="G5" s="10" t="s">
        <v>9</v>
      </c>
      <c r="H5" s="10" t="s">
        <v>126</v>
      </c>
      <c r="I5" s="10"/>
      <c r="J5" s="10" t="s">
        <v>41</v>
      </c>
      <c r="K5" s="10" t="s">
        <v>10</v>
      </c>
      <c r="L5" s="10" t="s">
        <v>152</v>
      </c>
      <c r="M5" s="10" t="s">
        <v>34</v>
      </c>
      <c r="N5" s="20"/>
    </row>
    <row r="6" spans="1:14" ht="18.75" customHeight="1">
      <c r="A6" s="108" t="s">
        <v>13</v>
      </c>
      <c r="B6" s="116">
        <v>100</v>
      </c>
      <c r="C6" s="116"/>
      <c r="D6" s="116">
        <v>100</v>
      </c>
      <c r="E6" s="116"/>
      <c r="F6" s="116">
        <v>100</v>
      </c>
      <c r="G6" s="116">
        <v>100</v>
      </c>
      <c r="H6" s="116">
        <v>100</v>
      </c>
      <c r="I6" s="116"/>
      <c r="J6" s="116">
        <v>100</v>
      </c>
      <c r="K6" s="116">
        <v>100</v>
      </c>
      <c r="L6" s="116">
        <v>100</v>
      </c>
      <c r="M6" s="116">
        <v>100</v>
      </c>
      <c r="N6" s="7"/>
    </row>
    <row r="7" spans="1:14" ht="12.75">
      <c r="A7" s="13" t="s">
        <v>162</v>
      </c>
      <c r="B7" s="158" t="s">
        <v>42</v>
      </c>
      <c r="C7" s="106"/>
      <c r="D7" s="7">
        <v>6.5</v>
      </c>
      <c r="E7" s="97"/>
      <c r="F7" s="158">
        <v>0</v>
      </c>
      <c r="G7" s="158">
        <v>0.1</v>
      </c>
      <c r="H7" s="7">
        <v>0.5</v>
      </c>
      <c r="I7" s="97"/>
      <c r="J7" s="7">
        <v>5.7</v>
      </c>
      <c r="K7" s="158" t="s">
        <v>42</v>
      </c>
      <c r="L7" s="7">
        <v>4.2</v>
      </c>
      <c r="M7" s="7">
        <v>5.5</v>
      </c>
      <c r="N7" s="4"/>
    </row>
    <row r="8" spans="1:14" ht="12.75">
      <c r="A8" s="3" t="s">
        <v>155</v>
      </c>
      <c r="B8" s="7">
        <v>17.6</v>
      </c>
      <c r="C8" s="97"/>
      <c r="D8" s="7">
        <v>78.6</v>
      </c>
      <c r="E8" s="97"/>
      <c r="F8" s="7">
        <v>59.3</v>
      </c>
      <c r="G8" s="7">
        <v>37.3</v>
      </c>
      <c r="H8" s="7">
        <v>37.9</v>
      </c>
      <c r="I8" s="97"/>
      <c r="J8" s="7">
        <v>50</v>
      </c>
      <c r="K8" s="158">
        <v>3.3</v>
      </c>
      <c r="L8" s="7">
        <v>40.8</v>
      </c>
      <c r="M8" s="7">
        <v>49</v>
      </c>
      <c r="N8" s="4"/>
    </row>
    <row r="9" spans="1:14" ht="12.75">
      <c r="A9" s="3" t="s">
        <v>156</v>
      </c>
      <c r="B9" s="7">
        <v>21.3</v>
      </c>
      <c r="C9" s="97"/>
      <c r="D9" s="7">
        <v>7.8</v>
      </c>
      <c r="E9" s="97"/>
      <c r="F9" s="7">
        <v>15.9</v>
      </c>
      <c r="G9" s="7">
        <v>18.9</v>
      </c>
      <c r="H9" s="7">
        <v>18.4</v>
      </c>
      <c r="I9" s="97"/>
      <c r="J9" s="7">
        <v>22.3</v>
      </c>
      <c r="K9" s="7">
        <v>36.7</v>
      </c>
      <c r="L9" s="7">
        <v>21.8</v>
      </c>
      <c r="M9" s="7">
        <v>22.3</v>
      </c>
      <c r="N9" s="4"/>
    </row>
    <row r="10" spans="1:14" ht="12.75">
      <c r="A10" s="3" t="s">
        <v>157</v>
      </c>
      <c r="B10" s="7">
        <v>22.2</v>
      </c>
      <c r="C10" s="97"/>
      <c r="D10" s="7">
        <v>2.9</v>
      </c>
      <c r="E10" s="97"/>
      <c r="F10" s="7">
        <v>7.7</v>
      </c>
      <c r="G10" s="7">
        <v>14.8</v>
      </c>
      <c r="H10" s="7">
        <v>15</v>
      </c>
      <c r="I10" s="97"/>
      <c r="J10" s="7">
        <v>8.9</v>
      </c>
      <c r="K10" s="7">
        <v>23.3</v>
      </c>
      <c r="L10" s="7">
        <v>11.7</v>
      </c>
      <c r="M10" s="7">
        <v>9.2</v>
      </c>
      <c r="N10" s="4"/>
    </row>
    <row r="11" spans="1:14" ht="12.75">
      <c r="A11" s="3" t="s">
        <v>158</v>
      </c>
      <c r="B11" s="7">
        <v>19.2</v>
      </c>
      <c r="C11" s="97"/>
      <c r="D11" s="7">
        <v>2</v>
      </c>
      <c r="E11" s="97"/>
      <c r="F11" s="7">
        <v>6.8</v>
      </c>
      <c r="G11" s="7">
        <v>12.7</v>
      </c>
      <c r="H11" s="7">
        <v>12.9</v>
      </c>
      <c r="I11" s="97"/>
      <c r="J11" s="7">
        <v>6.7</v>
      </c>
      <c r="K11" s="7">
        <v>13.3</v>
      </c>
      <c r="L11" s="7">
        <v>9.6</v>
      </c>
      <c r="M11" s="7">
        <v>7</v>
      </c>
      <c r="N11" s="4"/>
    </row>
    <row r="12" spans="1:14" ht="12.75">
      <c r="A12" s="3" t="s">
        <v>159</v>
      </c>
      <c r="B12" s="7">
        <v>11.8</v>
      </c>
      <c r="C12" s="97"/>
      <c r="D12" s="7">
        <v>1.5</v>
      </c>
      <c r="E12" s="97"/>
      <c r="F12" s="7">
        <v>5.4</v>
      </c>
      <c r="G12" s="7">
        <v>9.1</v>
      </c>
      <c r="H12" s="7">
        <v>8.8</v>
      </c>
      <c r="I12" s="97"/>
      <c r="J12" s="7">
        <v>4.3</v>
      </c>
      <c r="K12" s="7">
        <v>20</v>
      </c>
      <c r="L12" s="7">
        <v>7.2</v>
      </c>
      <c r="M12" s="7">
        <v>4.6</v>
      </c>
      <c r="N12" s="4"/>
    </row>
    <row r="13" spans="1:14" ht="12.75">
      <c r="A13" s="3" t="s">
        <v>160</v>
      </c>
      <c r="B13" s="7">
        <v>5.9</v>
      </c>
      <c r="C13" s="97"/>
      <c r="D13" s="7">
        <v>0.5</v>
      </c>
      <c r="E13" s="97"/>
      <c r="F13" s="7">
        <v>3.2</v>
      </c>
      <c r="G13" s="7">
        <v>5.1</v>
      </c>
      <c r="H13" s="7">
        <v>4.8</v>
      </c>
      <c r="I13" s="97"/>
      <c r="J13" s="7">
        <v>1.7</v>
      </c>
      <c r="K13" s="7">
        <v>3.3</v>
      </c>
      <c r="L13" s="7">
        <v>3.5</v>
      </c>
      <c r="M13" s="7">
        <v>1.9</v>
      </c>
      <c r="N13" s="4"/>
    </row>
    <row r="14" spans="1:14" ht="12.75">
      <c r="A14" s="3" t="s">
        <v>161</v>
      </c>
      <c r="B14" s="7">
        <v>2.1</v>
      </c>
      <c r="C14" s="97"/>
      <c r="D14" s="7">
        <v>0.2</v>
      </c>
      <c r="E14" s="97"/>
      <c r="F14" s="7">
        <v>1.8</v>
      </c>
      <c r="G14" s="7">
        <v>2</v>
      </c>
      <c r="H14" s="7">
        <v>1.9</v>
      </c>
      <c r="I14" s="97"/>
      <c r="J14" s="7">
        <v>0.5</v>
      </c>
      <c r="K14" s="158" t="s">
        <v>42</v>
      </c>
      <c r="L14" s="7">
        <v>1.2</v>
      </c>
      <c r="M14" s="7">
        <v>0.5</v>
      </c>
      <c r="N14" s="4"/>
    </row>
    <row r="15" spans="1:14" ht="12.75">
      <c r="A15" s="3" t="s">
        <v>154</v>
      </c>
      <c r="B15" s="158" t="s">
        <v>42</v>
      </c>
      <c r="C15" s="97"/>
      <c r="D15" s="158" t="s">
        <v>42</v>
      </c>
      <c r="E15" s="106"/>
      <c r="F15" s="158" t="s">
        <v>42</v>
      </c>
      <c r="G15" s="7">
        <v>0</v>
      </c>
      <c r="H15" s="7">
        <v>0</v>
      </c>
      <c r="I15" s="97"/>
      <c r="J15" s="7">
        <v>0</v>
      </c>
      <c r="K15" s="158" t="s">
        <v>42</v>
      </c>
      <c r="L15" s="158" t="s">
        <v>42</v>
      </c>
      <c r="M15" s="7">
        <v>0</v>
      </c>
      <c r="N15" s="4"/>
    </row>
    <row r="16" spans="1:14" ht="12.75">
      <c r="A16" s="3" t="s">
        <v>108</v>
      </c>
      <c r="B16" s="4">
        <v>15764</v>
      </c>
      <c r="C16" s="91"/>
      <c r="D16" s="4">
        <v>4406</v>
      </c>
      <c r="E16" s="91"/>
      <c r="F16" s="4">
        <v>7598</v>
      </c>
      <c r="G16" s="4">
        <v>39018</v>
      </c>
      <c r="H16" s="4">
        <v>66786</v>
      </c>
      <c r="I16" s="91"/>
      <c r="J16" s="4">
        <v>143480</v>
      </c>
      <c r="K16" s="4">
        <v>30</v>
      </c>
      <c r="L16" s="4">
        <v>17424</v>
      </c>
      <c r="M16" s="4">
        <v>160934</v>
      </c>
      <c r="N16" s="4"/>
    </row>
    <row r="17" spans="2:14" ht="16.5" customHeight="1">
      <c r="B17" s="91"/>
      <c r="C17" s="91"/>
      <c r="D17" s="4"/>
      <c r="E17" s="91"/>
      <c r="F17" s="91"/>
      <c r="G17" s="91"/>
      <c r="H17" s="91"/>
      <c r="I17" s="91"/>
      <c r="J17" s="91"/>
      <c r="K17" s="91"/>
      <c r="L17" s="4"/>
      <c r="M17" s="91"/>
      <c r="N17" s="4"/>
    </row>
    <row r="18" spans="1:14" ht="16.5" customHeight="1">
      <c r="A18" s="14" t="s">
        <v>15</v>
      </c>
      <c r="B18" s="116">
        <v>100</v>
      </c>
      <c r="C18" s="116"/>
      <c r="D18" s="116">
        <v>100</v>
      </c>
      <c r="E18" s="116"/>
      <c r="F18" s="116">
        <v>100</v>
      </c>
      <c r="G18" s="116">
        <v>100</v>
      </c>
      <c r="H18" s="116">
        <v>100</v>
      </c>
      <c r="I18" s="116"/>
      <c r="J18" s="116">
        <v>100</v>
      </c>
      <c r="K18" s="116">
        <v>100</v>
      </c>
      <c r="L18" s="116">
        <v>100</v>
      </c>
      <c r="M18" s="116">
        <v>100</v>
      </c>
      <c r="N18" s="4"/>
    </row>
    <row r="19" spans="1:14" ht="12.75">
      <c r="A19" s="13" t="s">
        <v>162</v>
      </c>
      <c r="B19" s="158" t="s">
        <v>42</v>
      </c>
      <c r="C19" s="106"/>
      <c r="D19" s="7">
        <v>8.9</v>
      </c>
      <c r="E19" s="97"/>
      <c r="F19" s="158">
        <v>0</v>
      </c>
      <c r="G19" s="158">
        <v>0.1</v>
      </c>
      <c r="H19" s="7">
        <v>1.3</v>
      </c>
      <c r="I19" s="97"/>
      <c r="J19" s="7">
        <v>6.8</v>
      </c>
      <c r="K19" s="158" t="s">
        <v>42</v>
      </c>
      <c r="L19" s="7">
        <v>5.2</v>
      </c>
      <c r="M19" s="7">
        <v>6.6</v>
      </c>
      <c r="N19" s="4"/>
    </row>
    <row r="20" spans="1:14" ht="12.75">
      <c r="A20" s="3" t="s">
        <v>155</v>
      </c>
      <c r="B20" s="7">
        <v>28</v>
      </c>
      <c r="C20" s="97"/>
      <c r="D20" s="7">
        <v>79</v>
      </c>
      <c r="E20" s="97"/>
      <c r="F20" s="7">
        <v>68.3</v>
      </c>
      <c r="G20" s="7">
        <v>52</v>
      </c>
      <c r="H20" s="7">
        <v>53.9</v>
      </c>
      <c r="I20" s="97"/>
      <c r="J20" s="7">
        <v>56.5</v>
      </c>
      <c r="K20" s="7">
        <v>4</v>
      </c>
      <c r="L20" s="7">
        <v>46.6</v>
      </c>
      <c r="M20" s="7">
        <v>55.1</v>
      </c>
      <c r="N20" s="4"/>
    </row>
    <row r="21" spans="1:14" ht="12.75">
      <c r="A21" s="3" t="s">
        <v>156</v>
      </c>
      <c r="B21" s="7">
        <v>19.6</v>
      </c>
      <c r="C21" s="97"/>
      <c r="D21" s="7">
        <v>8</v>
      </c>
      <c r="E21" s="97"/>
      <c r="F21" s="7">
        <v>16.7</v>
      </c>
      <c r="G21" s="7">
        <v>18.8</v>
      </c>
      <c r="H21" s="7">
        <v>17</v>
      </c>
      <c r="I21" s="97"/>
      <c r="J21" s="7">
        <v>24.8</v>
      </c>
      <c r="K21" s="7">
        <v>40</v>
      </c>
      <c r="L21" s="7">
        <v>26.7</v>
      </c>
      <c r="M21" s="7">
        <v>25.1</v>
      </c>
      <c r="N21" s="4"/>
    </row>
    <row r="22" spans="1:14" ht="12.75">
      <c r="A22" s="3" t="s">
        <v>157</v>
      </c>
      <c r="B22" s="7">
        <v>17.7</v>
      </c>
      <c r="C22" s="97"/>
      <c r="D22" s="7">
        <v>2.1</v>
      </c>
      <c r="E22" s="97"/>
      <c r="F22" s="7">
        <v>5.3</v>
      </c>
      <c r="G22" s="7">
        <v>10.4</v>
      </c>
      <c r="H22" s="7">
        <v>9.8</v>
      </c>
      <c r="I22" s="97"/>
      <c r="J22" s="7">
        <v>6.4</v>
      </c>
      <c r="K22" s="7">
        <v>8</v>
      </c>
      <c r="L22" s="7">
        <v>10.7</v>
      </c>
      <c r="M22" s="7">
        <v>7</v>
      </c>
      <c r="N22" s="4"/>
    </row>
    <row r="23" spans="1:14" ht="12.75">
      <c r="A23" s="3" t="s">
        <v>158</v>
      </c>
      <c r="B23" s="7">
        <v>14.3</v>
      </c>
      <c r="C23" s="97"/>
      <c r="D23" s="7">
        <v>1.2</v>
      </c>
      <c r="E23" s="97"/>
      <c r="F23" s="7">
        <v>4.1</v>
      </c>
      <c r="G23" s="7">
        <v>8</v>
      </c>
      <c r="H23" s="7">
        <v>7.6</v>
      </c>
      <c r="I23" s="97"/>
      <c r="J23" s="7">
        <v>2.9</v>
      </c>
      <c r="K23" s="7">
        <v>28</v>
      </c>
      <c r="L23" s="7">
        <v>5.6</v>
      </c>
      <c r="M23" s="7">
        <v>3.2</v>
      </c>
      <c r="N23" s="4"/>
    </row>
    <row r="24" spans="1:14" ht="12.75">
      <c r="A24" s="3" t="s">
        <v>159</v>
      </c>
      <c r="B24" s="7">
        <v>10.9</v>
      </c>
      <c r="C24" s="97"/>
      <c r="D24" s="7">
        <v>0.5</v>
      </c>
      <c r="E24" s="97"/>
      <c r="F24" s="7">
        <v>3</v>
      </c>
      <c r="G24" s="7">
        <v>5.9</v>
      </c>
      <c r="H24" s="7">
        <v>5.6</v>
      </c>
      <c r="I24" s="97"/>
      <c r="J24" s="7">
        <v>1.6</v>
      </c>
      <c r="K24" s="158">
        <v>8</v>
      </c>
      <c r="L24" s="7">
        <v>3</v>
      </c>
      <c r="M24" s="7">
        <v>1.8</v>
      </c>
      <c r="N24" s="4"/>
    </row>
    <row r="25" spans="1:14" ht="12.75">
      <c r="A25" s="3" t="s">
        <v>160</v>
      </c>
      <c r="B25" s="7">
        <v>6.5</v>
      </c>
      <c r="C25" s="97"/>
      <c r="D25" s="7">
        <v>0.2</v>
      </c>
      <c r="E25" s="97"/>
      <c r="F25" s="7">
        <v>1.8</v>
      </c>
      <c r="G25" s="7">
        <v>3.6</v>
      </c>
      <c r="H25" s="7">
        <v>3.3</v>
      </c>
      <c r="I25" s="97"/>
      <c r="J25" s="7">
        <v>0.7</v>
      </c>
      <c r="K25" s="158">
        <v>8</v>
      </c>
      <c r="L25" s="7">
        <v>1.7</v>
      </c>
      <c r="M25" s="7">
        <v>0.8</v>
      </c>
      <c r="N25" s="4"/>
    </row>
    <row r="26" spans="1:14" ht="12.75">
      <c r="A26" s="3" t="s">
        <v>161</v>
      </c>
      <c r="B26" s="7">
        <v>3</v>
      </c>
      <c r="C26" s="97"/>
      <c r="D26" s="158">
        <v>0.1</v>
      </c>
      <c r="E26" s="97"/>
      <c r="F26" s="7">
        <v>0.8</v>
      </c>
      <c r="G26" s="7">
        <v>1.4</v>
      </c>
      <c r="H26" s="7">
        <v>1.4</v>
      </c>
      <c r="I26" s="97"/>
      <c r="J26" s="7">
        <v>0.2</v>
      </c>
      <c r="K26" s="158">
        <v>4</v>
      </c>
      <c r="L26" s="7">
        <v>0.5</v>
      </c>
      <c r="M26" s="7">
        <v>0.2</v>
      </c>
      <c r="N26" s="4"/>
    </row>
    <row r="27" spans="1:14" ht="12.75">
      <c r="A27" s="3" t="s">
        <v>154</v>
      </c>
      <c r="B27" s="158" t="s">
        <v>42</v>
      </c>
      <c r="C27" s="106"/>
      <c r="D27" s="158" t="s">
        <v>42</v>
      </c>
      <c r="E27" s="106"/>
      <c r="F27" s="158" t="s">
        <v>42</v>
      </c>
      <c r="G27" s="158" t="s">
        <v>42</v>
      </c>
      <c r="H27" s="158" t="s">
        <v>42</v>
      </c>
      <c r="I27" s="97"/>
      <c r="J27" s="7">
        <v>0</v>
      </c>
      <c r="K27" s="158" t="s">
        <v>42</v>
      </c>
      <c r="L27" s="158" t="s">
        <v>42</v>
      </c>
      <c r="M27" s="7">
        <v>0</v>
      </c>
      <c r="N27" s="4"/>
    </row>
    <row r="28" spans="1:14" ht="12.75">
      <c r="A28" s="21" t="s">
        <v>109</v>
      </c>
      <c r="B28" s="19">
        <v>5652</v>
      </c>
      <c r="C28" s="92"/>
      <c r="D28" s="19">
        <v>4571</v>
      </c>
      <c r="E28" s="92"/>
      <c r="F28" s="19">
        <v>4707</v>
      </c>
      <c r="G28" s="19">
        <v>16586</v>
      </c>
      <c r="H28" s="19">
        <v>31290</v>
      </c>
      <c r="I28" s="92"/>
      <c r="J28" s="19">
        <v>90506</v>
      </c>
      <c r="K28" s="19">
        <v>25</v>
      </c>
      <c r="L28" s="19">
        <v>14276</v>
      </c>
      <c r="M28" s="19">
        <v>104807</v>
      </c>
      <c r="N28" s="19"/>
    </row>
    <row r="29" spans="4:14" ht="12.75">
      <c r="D29" s="104"/>
      <c r="N29" s="19"/>
    </row>
    <row r="30" spans="1:13" ht="16.5" customHeight="1">
      <c r="A30" s="29" t="s">
        <v>4</v>
      </c>
      <c r="B30" s="116">
        <v>100</v>
      </c>
      <c r="C30" s="116"/>
      <c r="D30" s="116">
        <v>100</v>
      </c>
      <c r="E30" s="116"/>
      <c r="F30" s="116">
        <v>100</v>
      </c>
      <c r="G30" s="116">
        <v>100</v>
      </c>
      <c r="H30" s="116">
        <v>100</v>
      </c>
      <c r="I30" s="116"/>
      <c r="J30" s="116">
        <v>100</v>
      </c>
      <c r="K30" s="116">
        <v>100</v>
      </c>
      <c r="L30" s="116">
        <v>100</v>
      </c>
      <c r="M30" s="116">
        <v>100</v>
      </c>
    </row>
    <row r="31" spans="1:13" ht="12.75">
      <c r="A31" s="13" t="s">
        <v>162</v>
      </c>
      <c r="B31" s="158" t="s">
        <v>42</v>
      </c>
      <c r="C31" s="106"/>
      <c r="D31" s="7">
        <v>7.7</v>
      </c>
      <c r="E31" s="97"/>
      <c r="F31" s="158">
        <v>0</v>
      </c>
      <c r="G31" s="158">
        <v>0.1</v>
      </c>
      <c r="H31" s="7">
        <v>0.7</v>
      </c>
      <c r="I31" s="97"/>
      <c r="J31" s="7">
        <v>6.1</v>
      </c>
      <c r="K31" s="158" t="s">
        <v>42</v>
      </c>
      <c r="L31" s="7">
        <v>4.7</v>
      </c>
      <c r="M31" s="7">
        <v>6</v>
      </c>
    </row>
    <row r="32" spans="1:13" ht="12.75">
      <c r="A32" s="3" t="s">
        <v>155</v>
      </c>
      <c r="B32" s="7">
        <v>20.3</v>
      </c>
      <c r="C32" s="97"/>
      <c r="D32" s="7">
        <v>78.8</v>
      </c>
      <c r="E32" s="97"/>
      <c r="F32" s="7">
        <v>62.6</v>
      </c>
      <c r="G32" s="7">
        <v>41.7</v>
      </c>
      <c r="H32" s="7">
        <v>43</v>
      </c>
      <c r="I32" s="97"/>
      <c r="J32" s="7">
        <v>52.5</v>
      </c>
      <c r="K32" s="7">
        <v>3.6</v>
      </c>
      <c r="L32" s="7">
        <v>43.4</v>
      </c>
      <c r="M32" s="7">
        <v>51.4</v>
      </c>
    </row>
    <row r="33" spans="1:13" ht="12.75">
      <c r="A33" s="3" t="s">
        <v>156</v>
      </c>
      <c r="B33" s="7">
        <v>20.8</v>
      </c>
      <c r="C33" s="97"/>
      <c r="D33" s="7">
        <v>7.9</v>
      </c>
      <c r="E33" s="97"/>
      <c r="F33" s="7">
        <v>16.2</v>
      </c>
      <c r="G33" s="7">
        <v>18.8</v>
      </c>
      <c r="H33" s="7">
        <v>17.9</v>
      </c>
      <c r="I33" s="97"/>
      <c r="J33" s="7">
        <v>23.3</v>
      </c>
      <c r="K33" s="7">
        <v>38.2</v>
      </c>
      <c r="L33" s="7">
        <v>24</v>
      </c>
      <c r="M33" s="7">
        <v>23.4</v>
      </c>
    </row>
    <row r="34" spans="1:13" ht="12.75">
      <c r="A34" s="3" t="s">
        <v>157</v>
      </c>
      <c r="B34" s="7">
        <v>21</v>
      </c>
      <c r="C34" s="97"/>
      <c r="D34" s="7">
        <v>2.5</v>
      </c>
      <c r="E34" s="97"/>
      <c r="F34" s="7">
        <v>6.8</v>
      </c>
      <c r="G34" s="7">
        <v>13.5</v>
      </c>
      <c r="H34" s="7">
        <v>13.3</v>
      </c>
      <c r="I34" s="97"/>
      <c r="J34" s="7">
        <v>7.9</v>
      </c>
      <c r="K34" s="7">
        <v>16.4</v>
      </c>
      <c r="L34" s="7">
        <v>11.3</v>
      </c>
      <c r="M34" s="7">
        <v>8.3</v>
      </c>
    </row>
    <row r="35" spans="1:13" ht="12.75">
      <c r="A35" s="3" t="s">
        <v>158</v>
      </c>
      <c r="B35" s="7">
        <v>17.9</v>
      </c>
      <c r="C35" s="97"/>
      <c r="D35" s="7">
        <v>1.6</v>
      </c>
      <c r="E35" s="97"/>
      <c r="F35" s="7">
        <v>5.8</v>
      </c>
      <c r="G35" s="7">
        <v>11.3</v>
      </c>
      <c r="H35" s="7">
        <v>11.2</v>
      </c>
      <c r="I35" s="97"/>
      <c r="J35" s="7">
        <v>5.2</v>
      </c>
      <c r="K35" s="7">
        <v>20</v>
      </c>
      <c r="L35" s="7">
        <v>7.8</v>
      </c>
      <c r="M35" s="7">
        <v>5.5</v>
      </c>
    </row>
    <row r="36" spans="1:13" ht="12.75">
      <c r="A36" s="3" t="s">
        <v>159</v>
      </c>
      <c r="B36" s="7">
        <v>11.6</v>
      </c>
      <c r="C36" s="97"/>
      <c r="D36" s="7">
        <v>0.9</v>
      </c>
      <c r="E36" s="97"/>
      <c r="F36" s="7">
        <v>4.5</v>
      </c>
      <c r="G36" s="7">
        <v>8.1</v>
      </c>
      <c r="H36" s="7">
        <v>7.8</v>
      </c>
      <c r="I36" s="97"/>
      <c r="J36" s="7">
        <v>3.3</v>
      </c>
      <c r="K36" s="7">
        <v>14.5</v>
      </c>
      <c r="L36" s="7">
        <v>5.3</v>
      </c>
      <c r="M36" s="7">
        <v>3.5</v>
      </c>
    </row>
    <row r="37" spans="1:13" ht="12.75">
      <c r="A37" s="3" t="s">
        <v>160</v>
      </c>
      <c r="B37" s="7">
        <v>6</v>
      </c>
      <c r="C37" s="97"/>
      <c r="D37" s="7">
        <v>0.3</v>
      </c>
      <c r="E37" s="97"/>
      <c r="F37" s="7">
        <v>2.7</v>
      </c>
      <c r="G37" s="7">
        <v>4.7</v>
      </c>
      <c r="H37" s="7">
        <v>4.3</v>
      </c>
      <c r="I37" s="97"/>
      <c r="J37" s="7">
        <v>1.3</v>
      </c>
      <c r="K37" s="7">
        <v>5.5</v>
      </c>
      <c r="L37" s="7">
        <v>2.7</v>
      </c>
      <c r="M37" s="7">
        <v>1.5</v>
      </c>
    </row>
    <row r="38" spans="1:13" ht="12.75">
      <c r="A38" s="3" t="s">
        <v>161</v>
      </c>
      <c r="B38" s="7">
        <v>2.3</v>
      </c>
      <c r="C38" s="97"/>
      <c r="D38" s="7">
        <v>0.2</v>
      </c>
      <c r="E38" s="97"/>
      <c r="F38" s="7">
        <v>1.4</v>
      </c>
      <c r="G38" s="7">
        <v>1.8</v>
      </c>
      <c r="H38" s="7">
        <v>1.7</v>
      </c>
      <c r="I38" s="97"/>
      <c r="J38" s="7">
        <v>0.4</v>
      </c>
      <c r="K38" s="7">
        <v>1.8</v>
      </c>
      <c r="L38" s="7">
        <v>0.9</v>
      </c>
      <c r="M38" s="7">
        <v>0.4</v>
      </c>
    </row>
    <row r="39" spans="1:13" ht="12.75">
      <c r="A39" s="3" t="s">
        <v>154</v>
      </c>
      <c r="B39" s="158" t="s">
        <v>42</v>
      </c>
      <c r="C39" s="97"/>
      <c r="D39" s="158" t="s">
        <v>42</v>
      </c>
      <c r="E39" s="106"/>
      <c r="F39" s="158" t="s">
        <v>42</v>
      </c>
      <c r="G39" s="7">
        <v>0</v>
      </c>
      <c r="H39" s="7">
        <v>0</v>
      </c>
      <c r="I39" s="97"/>
      <c r="J39" s="7">
        <v>0</v>
      </c>
      <c r="K39" s="158" t="s">
        <v>42</v>
      </c>
      <c r="L39" s="158" t="s">
        <v>42</v>
      </c>
      <c r="M39" s="7">
        <v>0</v>
      </c>
    </row>
    <row r="40" spans="1:13" ht="16.5" customHeight="1">
      <c r="A40" s="3" t="s">
        <v>33</v>
      </c>
      <c r="B40" s="19">
        <v>21416</v>
      </c>
      <c r="C40" s="94"/>
      <c r="D40" s="63">
        <v>8977</v>
      </c>
      <c r="E40" s="94"/>
      <c r="F40" s="63">
        <v>12079</v>
      </c>
      <c r="G40" s="63">
        <v>55604</v>
      </c>
      <c r="H40" s="63">
        <v>98076</v>
      </c>
      <c r="I40" s="94"/>
      <c r="J40" s="63">
        <v>233986</v>
      </c>
      <c r="K40" s="63">
        <v>55</v>
      </c>
      <c r="L40" s="63">
        <v>31700</v>
      </c>
      <c r="M40" s="63">
        <v>265741</v>
      </c>
    </row>
    <row r="41" spans="1:13" ht="24" customHeight="1">
      <c r="A41" s="229"/>
      <c r="B41" s="230"/>
      <c r="C41" s="19"/>
      <c r="D41" s="19"/>
      <c r="E41" s="19"/>
      <c r="F41" s="19"/>
      <c r="G41" s="19"/>
      <c r="H41" s="19"/>
      <c r="I41" s="19"/>
      <c r="J41" s="19"/>
      <c r="K41" s="19"/>
      <c r="L41" s="19"/>
      <c r="M41" s="19"/>
    </row>
    <row r="42" spans="1:13" ht="48.75" customHeight="1">
      <c r="A42" s="225" t="s">
        <v>153</v>
      </c>
      <c r="B42" s="226"/>
      <c r="C42" s="226"/>
      <c r="D42" s="226"/>
      <c r="E42" s="226"/>
      <c r="F42" s="226"/>
      <c r="G42" s="226"/>
      <c r="H42" s="226"/>
      <c r="I42" s="226"/>
      <c r="J42" s="226"/>
      <c r="K42" s="226"/>
      <c r="L42" s="226"/>
      <c r="M42" s="226"/>
    </row>
    <row r="43" spans="1:13" ht="12.75">
      <c r="A43" s="16"/>
      <c r="B43" s="16"/>
      <c r="C43" s="16"/>
      <c r="D43" s="16"/>
      <c r="E43" s="16"/>
      <c r="F43" s="16"/>
      <c r="G43" s="16"/>
      <c r="H43" s="16"/>
      <c r="I43" s="16"/>
      <c r="J43" s="16"/>
      <c r="K43" s="16"/>
      <c r="L43" s="16"/>
      <c r="M43" s="16"/>
    </row>
    <row r="44" spans="1:13" ht="12.75">
      <c r="A44" s="16"/>
      <c r="B44" s="16"/>
      <c r="C44" s="16"/>
      <c r="D44" s="16"/>
      <c r="E44" s="16"/>
      <c r="F44" s="16"/>
      <c r="G44" s="16"/>
      <c r="H44" s="16"/>
      <c r="I44" s="16"/>
      <c r="J44" s="16"/>
      <c r="K44" s="16"/>
      <c r="L44" s="16"/>
      <c r="M44" s="16"/>
    </row>
    <row r="45" ht="12.75">
      <c r="A45" s="28"/>
    </row>
    <row r="54" spans="1:9" ht="12.75">
      <c r="A54" s="28"/>
      <c r="B54" s="28"/>
      <c r="C54" s="28"/>
      <c r="D54" s="28"/>
      <c r="E54" s="28"/>
      <c r="F54" s="28"/>
      <c r="G54" s="28"/>
      <c r="H54" s="28"/>
      <c r="I54" s="28"/>
    </row>
    <row r="55" ht="12.75">
      <c r="A55" s="28"/>
    </row>
    <row r="56" ht="12.75">
      <c r="A56" s="28"/>
    </row>
  </sheetData>
  <sheetProtection/>
  <mergeCells count="6">
    <mergeCell ref="A1:M1"/>
    <mergeCell ref="A3:M3"/>
    <mergeCell ref="A42:M42"/>
    <mergeCell ref="D4:H4"/>
    <mergeCell ref="J4:L4"/>
    <mergeCell ref="A41:B4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N52"/>
  <sheetViews>
    <sheetView zoomScalePageLayoutView="0" workbookViewId="0" topLeftCell="A1">
      <selection activeCell="O6" sqref="O6"/>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8" max="8" width="9.28125" style="0" customWidth="1"/>
    <col min="9" max="9" width="1.7109375" style="0" customWidth="1"/>
    <col min="10" max="10" width="8.57421875" style="0" customWidth="1"/>
    <col min="11" max="11" width="8.00390625" style="0" customWidth="1"/>
    <col min="12" max="12" width="7.57421875" style="0" customWidth="1"/>
    <col min="13" max="13" width="9.421875" style="0" customWidth="1"/>
  </cols>
  <sheetData>
    <row r="1" spans="1:13" ht="27" customHeight="1">
      <c r="A1" s="213" t="s">
        <v>212</v>
      </c>
      <c r="B1" s="214"/>
      <c r="C1" s="214"/>
      <c r="D1" s="214"/>
      <c r="E1" s="214"/>
      <c r="F1" s="214"/>
      <c r="G1" s="214"/>
      <c r="H1" s="214"/>
      <c r="I1" s="214"/>
      <c r="J1" s="214"/>
      <c r="K1" s="214"/>
      <c r="L1" s="214"/>
      <c r="M1" s="214"/>
    </row>
    <row r="2" spans="1:13" ht="7.5" customHeight="1">
      <c r="A2" s="75"/>
      <c r="B2" s="76"/>
      <c r="C2" s="76"/>
      <c r="D2" s="76"/>
      <c r="E2" s="76"/>
      <c r="F2" s="76"/>
      <c r="G2" s="76"/>
      <c r="H2" s="76"/>
      <c r="I2" s="76"/>
      <c r="J2" s="76"/>
      <c r="K2" s="76"/>
      <c r="L2" s="76"/>
      <c r="M2" s="76"/>
    </row>
    <row r="3" spans="1:13" ht="27" customHeight="1">
      <c r="A3" s="218" t="s">
        <v>191</v>
      </c>
      <c r="B3" s="218"/>
      <c r="C3" s="218"/>
      <c r="D3" s="218"/>
      <c r="E3" s="218"/>
      <c r="F3" s="218"/>
      <c r="G3" s="218"/>
      <c r="H3" s="218"/>
      <c r="I3" s="218"/>
      <c r="J3" s="218"/>
      <c r="K3" s="218"/>
      <c r="L3" s="218"/>
      <c r="M3" s="218"/>
    </row>
    <row r="4" spans="1:14" ht="25.5" customHeight="1">
      <c r="A4" s="133" t="s">
        <v>102</v>
      </c>
      <c r="B4" s="120" t="s">
        <v>48</v>
      </c>
      <c r="C4" s="80"/>
      <c r="D4" s="227" t="s">
        <v>49</v>
      </c>
      <c r="E4" s="227"/>
      <c r="F4" s="228"/>
      <c r="G4" s="228"/>
      <c r="H4" s="228"/>
      <c r="I4" s="71"/>
      <c r="J4" s="227" t="s">
        <v>50</v>
      </c>
      <c r="K4" s="228"/>
      <c r="L4" s="228"/>
      <c r="M4" s="228"/>
      <c r="N4" s="37"/>
    </row>
    <row r="5" spans="1:14" ht="50.25" customHeight="1">
      <c r="A5" s="5" t="s">
        <v>134</v>
      </c>
      <c r="B5" s="10" t="s">
        <v>92</v>
      </c>
      <c r="C5" s="10"/>
      <c r="D5" s="10" t="s">
        <v>234</v>
      </c>
      <c r="E5" s="132"/>
      <c r="F5" s="10" t="s">
        <v>93</v>
      </c>
      <c r="G5" s="10" t="s">
        <v>9</v>
      </c>
      <c r="H5" s="10" t="s">
        <v>126</v>
      </c>
      <c r="I5" s="10"/>
      <c r="J5" s="10" t="s">
        <v>41</v>
      </c>
      <c r="K5" s="10" t="s">
        <v>10</v>
      </c>
      <c r="L5" s="10" t="s">
        <v>152</v>
      </c>
      <c r="M5" s="10" t="s">
        <v>34</v>
      </c>
      <c r="N5" s="20"/>
    </row>
    <row r="6" spans="1:14" ht="18.75" customHeight="1">
      <c r="A6" s="88" t="s">
        <v>13</v>
      </c>
      <c r="B6" s="116">
        <v>100</v>
      </c>
      <c r="C6" s="116"/>
      <c r="D6" s="116">
        <v>100</v>
      </c>
      <c r="E6" s="116"/>
      <c r="F6" s="116">
        <v>100</v>
      </c>
      <c r="G6" s="116">
        <v>100</v>
      </c>
      <c r="H6" s="116">
        <v>100</v>
      </c>
      <c r="I6" s="116"/>
      <c r="J6" s="116">
        <v>100</v>
      </c>
      <c r="K6" s="116">
        <v>100</v>
      </c>
      <c r="L6" s="116">
        <v>100</v>
      </c>
      <c r="M6" s="116">
        <v>100</v>
      </c>
      <c r="N6" s="7"/>
    </row>
    <row r="7" spans="1:14" ht="12.75">
      <c r="A7" s="13" t="s">
        <v>162</v>
      </c>
      <c r="B7" s="158" t="s">
        <v>42</v>
      </c>
      <c r="C7" s="106"/>
      <c r="D7" s="7">
        <v>6.6</v>
      </c>
      <c r="E7" s="97"/>
      <c r="F7" s="158">
        <v>0</v>
      </c>
      <c r="G7" s="158">
        <v>0.1</v>
      </c>
      <c r="H7" s="7">
        <v>0.7</v>
      </c>
      <c r="I7" s="97"/>
      <c r="J7" s="7">
        <v>5.7</v>
      </c>
      <c r="K7" s="158" t="s">
        <v>42</v>
      </c>
      <c r="L7" s="7">
        <v>4.2</v>
      </c>
      <c r="M7" s="7">
        <v>5.5</v>
      </c>
      <c r="N7" s="4"/>
    </row>
    <row r="8" spans="1:14" ht="12.75">
      <c r="A8" s="3" t="s">
        <v>155</v>
      </c>
      <c r="B8" s="7">
        <v>37.2</v>
      </c>
      <c r="C8" s="97"/>
      <c r="D8" s="7">
        <v>79</v>
      </c>
      <c r="E8" s="97"/>
      <c r="F8" s="7">
        <v>72.6</v>
      </c>
      <c r="G8" s="7">
        <v>59.3</v>
      </c>
      <c r="H8" s="7">
        <v>59.6</v>
      </c>
      <c r="I8" s="97"/>
      <c r="J8" s="7">
        <v>50.2</v>
      </c>
      <c r="K8" s="158">
        <v>3.3</v>
      </c>
      <c r="L8" s="7">
        <v>40.8</v>
      </c>
      <c r="M8" s="7">
        <v>49.1</v>
      </c>
      <c r="N8" s="4"/>
    </row>
    <row r="9" spans="1:14" ht="12.75">
      <c r="A9" s="3" t="s">
        <v>156</v>
      </c>
      <c r="B9" s="7">
        <v>16.6</v>
      </c>
      <c r="C9" s="97"/>
      <c r="D9" s="7">
        <v>7.7</v>
      </c>
      <c r="E9" s="97"/>
      <c r="F9" s="7">
        <v>12.7</v>
      </c>
      <c r="G9" s="7">
        <v>13.7</v>
      </c>
      <c r="H9" s="7">
        <v>13.4</v>
      </c>
      <c r="I9" s="97"/>
      <c r="J9" s="7">
        <v>22.4</v>
      </c>
      <c r="K9" s="7">
        <v>36.7</v>
      </c>
      <c r="L9" s="7">
        <v>21.8</v>
      </c>
      <c r="M9" s="7">
        <v>22.4</v>
      </c>
      <c r="N9" s="4"/>
    </row>
    <row r="10" spans="1:14" ht="12.75">
      <c r="A10" s="3" t="s">
        <v>157</v>
      </c>
      <c r="B10" s="7">
        <v>16.7</v>
      </c>
      <c r="C10" s="97"/>
      <c r="D10" s="7">
        <v>2.8</v>
      </c>
      <c r="E10" s="97"/>
      <c r="F10" s="7">
        <v>4.6</v>
      </c>
      <c r="G10" s="7">
        <v>9.8</v>
      </c>
      <c r="H10" s="7">
        <v>9.5</v>
      </c>
      <c r="I10" s="97"/>
      <c r="J10" s="7">
        <v>8.8</v>
      </c>
      <c r="K10" s="7">
        <v>23.3</v>
      </c>
      <c r="L10" s="7">
        <v>11.7</v>
      </c>
      <c r="M10" s="7">
        <v>9.2</v>
      </c>
      <c r="N10" s="4"/>
    </row>
    <row r="11" spans="1:14" ht="12.75">
      <c r="A11" s="3" t="s">
        <v>158</v>
      </c>
      <c r="B11" s="7">
        <v>14.1</v>
      </c>
      <c r="C11" s="97"/>
      <c r="D11" s="7">
        <v>2</v>
      </c>
      <c r="E11" s="97"/>
      <c r="F11" s="7">
        <v>3.4</v>
      </c>
      <c r="G11" s="7">
        <v>7.6</v>
      </c>
      <c r="H11" s="7">
        <v>7.5</v>
      </c>
      <c r="I11" s="97"/>
      <c r="J11" s="7">
        <v>6.6</v>
      </c>
      <c r="K11" s="7">
        <v>13.3</v>
      </c>
      <c r="L11" s="7">
        <v>9.6</v>
      </c>
      <c r="M11" s="7">
        <v>6.9</v>
      </c>
      <c r="N11" s="4"/>
    </row>
    <row r="12" spans="1:14" ht="12.75">
      <c r="A12" s="3" t="s">
        <v>159</v>
      </c>
      <c r="B12" s="7">
        <v>8.9</v>
      </c>
      <c r="C12" s="97"/>
      <c r="D12" s="7">
        <v>1.4</v>
      </c>
      <c r="E12" s="97"/>
      <c r="F12" s="7">
        <v>3.1</v>
      </c>
      <c r="G12" s="7">
        <v>5.4</v>
      </c>
      <c r="H12" s="7">
        <v>5.2</v>
      </c>
      <c r="I12" s="97"/>
      <c r="J12" s="7">
        <v>4.2</v>
      </c>
      <c r="K12" s="7">
        <v>20</v>
      </c>
      <c r="L12" s="7">
        <v>7.2</v>
      </c>
      <c r="M12" s="7">
        <v>4.6</v>
      </c>
      <c r="N12" s="4"/>
    </row>
    <row r="13" spans="1:14" ht="12.75">
      <c r="A13" s="3" t="s">
        <v>160</v>
      </c>
      <c r="B13" s="7">
        <v>4.5</v>
      </c>
      <c r="C13" s="97"/>
      <c r="D13" s="7">
        <v>0.5</v>
      </c>
      <c r="E13" s="97"/>
      <c r="F13" s="7">
        <v>2.1</v>
      </c>
      <c r="G13" s="7">
        <v>3</v>
      </c>
      <c r="H13" s="7">
        <v>2.9</v>
      </c>
      <c r="I13" s="97"/>
      <c r="J13" s="7">
        <v>1.6</v>
      </c>
      <c r="K13" s="7">
        <v>3.3</v>
      </c>
      <c r="L13" s="7">
        <v>3.5</v>
      </c>
      <c r="M13" s="7">
        <v>1.8</v>
      </c>
      <c r="N13" s="4"/>
    </row>
    <row r="14" spans="1:14" ht="12.75">
      <c r="A14" s="3" t="s">
        <v>161</v>
      </c>
      <c r="B14" s="7">
        <v>1.9</v>
      </c>
      <c r="C14" s="97"/>
      <c r="D14" s="7">
        <v>0.2</v>
      </c>
      <c r="E14" s="97"/>
      <c r="F14" s="7">
        <v>1.4</v>
      </c>
      <c r="G14" s="7">
        <v>1.1</v>
      </c>
      <c r="H14" s="7">
        <v>1.2</v>
      </c>
      <c r="I14" s="97"/>
      <c r="J14" s="7">
        <v>0.4</v>
      </c>
      <c r="K14" s="158" t="s">
        <v>42</v>
      </c>
      <c r="L14" s="7">
        <v>1.2</v>
      </c>
      <c r="M14" s="7">
        <v>0.5</v>
      </c>
      <c r="N14" s="4"/>
    </row>
    <row r="15" spans="1:14" ht="12.75">
      <c r="A15" s="3" t="s">
        <v>154</v>
      </c>
      <c r="B15" s="158" t="s">
        <v>42</v>
      </c>
      <c r="C15" s="106"/>
      <c r="D15" s="158" t="s">
        <v>42</v>
      </c>
      <c r="E15" s="106"/>
      <c r="F15" s="158" t="s">
        <v>42</v>
      </c>
      <c r="G15" s="158" t="s">
        <v>42</v>
      </c>
      <c r="H15" s="158" t="s">
        <v>42</v>
      </c>
      <c r="I15" s="106"/>
      <c r="J15" s="7">
        <v>0</v>
      </c>
      <c r="K15" s="158" t="s">
        <v>42</v>
      </c>
      <c r="L15" s="158" t="s">
        <v>42</v>
      </c>
      <c r="M15" s="7">
        <v>0</v>
      </c>
      <c r="N15" s="4"/>
    </row>
    <row r="16" spans="1:14" ht="12.75">
      <c r="A16" s="3" t="s">
        <v>108</v>
      </c>
      <c r="B16" s="4">
        <v>7054</v>
      </c>
      <c r="C16" s="91"/>
      <c r="D16" s="4">
        <v>4386</v>
      </c>
      <c r="E16" s="91"/>
      <c r="F16" s="4">
        <v>6177</v>
      </c>
      <c r="G16" s="4">
        <v>24061</v>
      </c>
      <c r="H16" s="4">
        <v>41678</v>
      </c>
      <c r="I16" s="91"/>
      <c r="J16" s="4">
        <v>142906</v>
      </c>
      <c r="K16" s="4">
        <v>30</v>
      </c>
      <c r="L16" s="4">
        <v>17422</v>
      </c>
      <c r="M16" s="4">
        <v>160358</v>
      </c>
      <c r="N16" s="4"/>
    </row>
    <row r="17" spans="1:14" ht="12.75">
      <c r="A17" s="3"/>
      <c r="B17" s="4"/>
      <c r="C17" s="91"/>
      <c r="D17" s="91"/>
      <c r="E17" s="91"/>
      <c r="F17" s="91"/>
      <c r="G17" s="91"/>
      <c r="H17" s="4"/>
      <c r="I17" s="91"/>
      <c r="J17" s="91"/>
      <c r="K17" s="91"/>
      <c r="L17" s="91"/>
      <c r="M17" s="91"/>
      <c r="N17" s="4"/>
    </row>
    <row r="18" spans="1:14" ht="16.5" customHeight="1">
      <c r="A18" s="14" t="s">
        <v>15</v>
      </c>
      <c r="B18" s="116">
        <v>100</v>
      </c>
      <c r="C18" s="116"/>
      <c r="D18" s="116">
        <v>100</v>
      </c>
      <c r="E18" s="116"/>
      <c r="F18" s="116">
        <v>100</v>
      </c>
      <c r="G18" s="116">
        <v>100</v>
      </c>
      <c r="H18" s="116">
        <v>100</v>
      </c>
      <c r="I18" s="116"/>
      <c r="J18" s="116">
        <v>100</v>
      </c>
      <c r="K18" s="116">
        <v>100</v>
      </c>
      <c r="L18" s="116">
        <v>100</v>
      </c>
      <c r="M18" s="116">
        <v>100</v>
      </c>
      <c r="N18" s="4"/>
    </row>
    <row r="19" spans="1:14" ht="12.75">
      <c r="A19" s="13" t="s">
        <v>162</v>
      </c>
      <c r="B19" s="158" t="s">
        <v>42</v>
      </c>
      <c r="C19" s="106"/>
      <c r="D19" s="7">
        <v>8.9</v>
      </c>
      <c r="E19" s="97"/>
      <c r="F19" s="158">
        <v>0</v>
      </c>
      <c r="G19" s="158">
        <v>0.1</v>
      </c>
      <c r="H19" s="7">
        <v>1.8</v>
      </c>
      <c r="I19" s="97"/>
      <c r="J19" s="7">
        <v>6.9</v>
      </c>
      <c r="K19" s="158" t="s">
        <v>42</v>
      </c>
      <c r="L19" s="7">
        <v>5.2</v>
      </c>
      <c r="M19" s="7">
        <v>6.6</v>
      </c>
      <c r="N19" s="4"/>
    </row>
    <row r="20" spans="1:14" ht="12.75">
      <c r="A20" s="3" t="s">
        <v>155</v>
      </c>
      <c r="B20" s="7">
        <v>48.7</v>
      </c>
      <c r="C20" s="97"/>
      <c r="D20" s="7">
        <v>79.3</v>
      </c>
      <c r="E20" s="97"/>
      <c r="F20" s="7">
        <v>79.4</v>
      </c>
      <c r="G20" s="7">
        <v>68.4</v>
      </c>
      <c r="H20" s="7">
        <v>69.7</v>
      </c>
      <c r="I20" s="97"/>
      <c r="J20" s="7">
        <v>56.5</v>
      </c>
      <c r="K20" s="7">
        <v>4</v>
      </c>
      <c r="L20" s="7">
        <v>46.6</v>
      </c>
      <c r="M20" s="7">
        <v>55.1</v>
      </c>
      <c r="N20" s="4"/>
    </row>
    <row r="21" spans="1:14" ht="12.75">
      <c r="A21" s="3" t="s">
        <v>156</v>
      </c>
      <c r="B21" s="7">
        <v>13.8</v>
      </c>
      <c r="C21" s="97"/>
      <c r="D21" s="7">
        <v>7.8</v>
      </c>
      <c r="E21" s="97"/>
      <c r="F21" s="7">
        <v>11.9</v>
      </c>
      <c r="G21" s="7">
        <v>12.9</v>
      </c>
      <c r="H21" s="7">
        <v>11.9</v>
      </c>
      <c r="I21" s="97"/>
      <c r="J21" s="7">
        <v>24.8</v>
      </c>
      <c r="K21" s="7">
        <v>40</v>
      </c>
      <c r="L21" s="7">
        <v>26.7</v>
      </c>
      <c r="M21" s="7">
        <v>25.1</v>
      </c>
      <c r="N21" s="4"/>
    </row>
    <row r="22" spans="1:14" ht="12.75">
      <c r="A22" s="3" t="s">
        <v>157</v>
      </c>
      <c r="B22" s="7">
        <v>12.8</v>
      </c>
      <c r="C22" s="97"/>
      <c r="D22" s="7">
        <v>2</v>
      </c>
      <c r="E22" s="97"/>
      <c r="F22" s="7">
        <v>3.7</v>
      </c>
      <c r="G22" s="7">
        <v>6.9</v>
      </c>
      <c r="H22" s="7">
        <v>6.2</v>
      </c>
      <c r="I22" s="97"/>
      <c r="J22" s="7">
        <v>6.4</v>
      </c>
      <c r="K22" s="7">
        <v>8</v>
      </c>
      <c r="L22" s="7">
        <v>10.7</v>
      </c>
      <c r="M22" s="7">
        <v>7</v>
      </c>
      <c r="N22" s="4"/>
    </row>
    <row r="23" spans="1:14" ht="12.75">
      <c r="A23" s="3" t="s">
        <v>158</v>
      </c>
      <c r="B23" s="7">
        <v>9.9</v>
      </c>
      <c r="C23" s="97"/>
      <c r="D23" s="7">
        <v>1.1</v>
      </c>
      <c r="E23" s="97"/>
      <c r="F23" s="7">
        <v>2.1</v>
      </c>
      <c r="G23" s="7">
        <v>5</v>
      </c>
      <c r="H23" s="7">
        <v>4.4</v>
      </c>
      <c r="I23" s="97"/>
      <c r="J23" s="7">
        <v>2.9</v>
      </c>
      <c r="K23" s="7">
        <v>28</v>
      </c>
      <c r="L23" s="7">
        <v>5.6</v>
      </c>
      <c r="M23" s="7">
        <v>3.2</v>
      </c>
      <c r="N23" s="4"/>
    </row>
    <row r="24" spans="1:14" ht="12.75">
      <c r="A24" s="3" t="s">
        <v>159</v>
      </c>
      <c r="B24" s="7">
        <v>7.8</v>
      </c>
      <c r="C24" s="97"/>
      <c r="D24" s="7">
        <v>0.4</v>
      </c>
      <c r="E24" s="97"/>
      <c r="F24" s="7">
        <v>1.5</v>
      </c>
      <c r="G24" s="7">
        <v>3.7</v>
      </c>
      <c r="H24" s="7">
        <v>3.2</v>
      </c>
      <c r="I24" s="97"/>
      <c r="J24" s="7">
        <v>1.6</v>
      </c>
      <c r="K24" s="7">
        <v>8</v>
      </c>
      <c r="L24" s="7">
        <v>3</v>
      </c>
      <c r="M24" s="7">
        <v>1.8</v>
      </c>
      <c r="N24" s="4"/>
    </row>
    <row r="25" spans="1:14" ht="12.75">
      <c r="A25" s="3" t="s">
        <v>160</v>
      </c>
      <c r="B25" s="7">
        <v>4.6</v>
      </c>
      <c r="C25" s="97"/>
      <c r="D25" s="7">
        <v>0.2</v>
      </c>
      <c r="E25" s="97"/>
      <c r="F25" s="7">
        <v>0.8</v>
      </c>
      <c r="G25" s="7">
        <v>2</v>
      </c>
      <c r="H25" s="7">
        <v>1.8</v>
      </c>
      <c r="I25" s="97"/>
      <c r="J25" s="7">
        <v>0.7</v>
      </c>
      <c r="K25" s="158">
        <v>8</v>
      </c>
      <c r="L25" s="7">
        <v>1.7</v>
      </c>
      <c r="M25" s="7">
        <v>0.8</v>
      </c>
      <c r="N25" s="4"/>
    </row>
    <row r="26" spans="1:14" ht="12.75">
      <c r="A26" s="3" t="s">
        <v>161</v>
      </c>
      <c r="B26" s="7">
        <v>2.3</v>
      </c>
      <c r="C26" s="97"/>
      <c r="D26" s="158">
        <v>0.1</v>
      </c>
      <c r="E26" s="106"/>
      <c r="F26" s="158">
        <v>0.5</v>
      </c>
      <c r="G26" s="7">
        <v>1</v>
      </c>
      <c r="H26" s="7">
        <v>0.9</v>
      </c>
      <c r="I26" s="97"/>
      <c r="J26" s="7">
        <v>0.2</v>
      </c>
      <c r="K26" s="7">
        <v>4</v>
      </c>
      <c r="L26" s="7">
        <v>0.5</v>
      </c>
      <c r="M26" s="7">
        <v>0.2</v>
      </c>
      <c r="N26" s="4"/>
    </row>
    <row r="27" spans="1:14" ht="12.75">
      <c r="A27" s="3" t="s">
        <v>154</v>
      </c>
      <c r="B27" s="158" t="s">
        <v>42</v>
      </c>
      <c r="C27" s="106"/>
      <c r="D27" s="158" t="s">
        <v>42</v>
      </c>
      <c r="E27" s="106"/>
      <c r="F27" s="158" t="s">
        <v>42</v>
      </c>
      <c r="G27" s="158" t="s">
        <v>42</v>
      </c>
      <c r="H27" s="158" t="s">
        <v>42</v>
      </c>
      <c r="I27" s="106"/>
      <c r="J27" s="7">
        <v>0</v>
      </c>
      <c r="K27" s="158" t="s">
        <v>42</v>
      </c>
      <c r="L27" s="158" t="s">
        <v>42</v>
      </c>
      <c r="M27" s="7">
        <v>0</v>
      </c>
      <c r="N27" s="4"/>
    </row>
    <row r="28" spans="1:14" ht="12.75">
      <c r="A28" s="21" t="s">
        <v>109</v>
      </c>
      <c r="B28" s="19">
        <v>3108</v>
      </c>
      <c r="C28" s="92"/>
      <c r="D28" s="19">
        <v>4549</v>
      </c>
      <c r="E28" s="92"/>
      <c r="F28" s="19">
        <v>3838</v>
      </c>
      <c r="G28" s="19">
        <v>12362</v>
      </c>
      <c r="H28" s="19">
        <v>23857</v>
      </c>
      <c r="I28" s="92"/>
      <c r="J28" s="19">
        <v>90481</v>
      </c>
      <c r="K28" s="19">
        <v>25</v>
      </c>
      <c r="L28" s="19">
        <v>14276</v>
      </c>
      <c r="M28" s="19">
        <v>104782</v>
      </c>
      <c r="N28" s="19"/>
    </row>
    <row r="29" spans="1:14" ht="12.75">
      <c r="A29" s="21"/>
      <c r="B29" s="92"/>
      <c r="C29" s="92"/>
      <c r="D29" s="92"/>
      <c r="E29" s="92"/>
      <c r="F29" s="92"/>
      <c r="G29" s="92"/>
      <c r="H29" s="92"/>
      <c r="I29" s="92"/>
      <c r="J29" s="92"/>
      <c r="K29" s="92"/>
      <c r="L29" s="92"/>
      <c r="M29" s="92"/>
      <c r="N29" s="19"/>
    </row>
    <row r="30" spans="1:13" ht="16.5" customHeight="1">
      <c r="A30" s="14" t="s">
        <v>36</v>
      </c>
      <c r="B30" s="116">
        <v>100</v>
      </c>
      <c r="C30" s="116"/>
      <c r="D30" s="116">
        <v>100</v>
      </c>
      <c r="E30" s="116"/>
      <c r="F30" s="116">
        <v>100</v>
      </c>
      <c r="G30" s="116">
        <v>100</v>
      </c>
      <c r="H30" s="116">
        <v>100</v>
      </c>
      <c r="I30" s="116"/>
      <c r="J30" s="116">
        <v>100</v>
      </c>
      <c r="K30" s="116">
        <v>100</v>
      </c>
      <c r="L30" s="116">
        <v>100</v>
      </c>
      <c r="M30" s="116">
        <v>100</v>
      </c>
    </row>
    <row r="31" spans="1:13" ht="12.75">
      <c r="A31" s="13" t="s">
        <v>162</v>
      </c>
      <c r="B31" s="160" t="s">
        <v>42</v>
      </c>
      <c r="C31" s="107"/>
      <c r="D31" s="159">
        <v>7.8</v>
      </c>
      <c r="E31" s="98"/>
      <c r="F31" s="160">
        <v>0</v>
      </c>
      <c r="G31" s="159">
        <v>0.1</v>
      </c>
      <c r="H31" s="159">
        <v>1.1</v>
      </c>
      <c r="I31" s="98"/>
      <c r="J31" s="159">
        <v>6.1</v>
      </c>
      <c r="K31" s="160" t="s">
        <v>42</v>
      </c>
      <c r="L31" s="159">
        <v>4.7</v>
      </c>
      <c r="M31" s="7">
        <v>6</v>
      </c>
    </row>
    <row r="32" spans="1:13" ht="12.75">
      <c r="A32" s="3" t="s">
        <v>155</v>
      </c>
      <c r="B32" s="159">
        <v>40.7</v>
      </c>
      <c r="C32" s="98"/>
      <c r="D32" s="159">
        <v>79.1</v>
      </c>
      <c r="E32" s="98"/>
      <c r="F32" s="159">
        <v>75.2</v>
      </c>
      <c r="G32" s="159">
        <v>62.4</v>
      </c>
      <c r="H32" s="159">
        <v>63.3</v>
      </c>
      <c r="I32" s="98"/>
      <c r="J32" s="159">
        <v>52.6</v>
      </c>
      <c r="K32" s="159">
        <v>3.6</v>
      </c>
      <c r="L32" s="159">
        <v>43.4</v>
      </c>
      <c r="M32" s="7">
        <v>51.5</v>
      </c>
    </row>
    <row r="33" spans="1:13" ht="12.75">
      <c r="A33" s="3" t="s">
        <v>156</v>
      </c>
      <c r="B33" s="159">
        <v>15.8</v>
      </c>
      <c r="C33" s="98"/>
      <c r="D33" s="159">
        <v>7.8</v>
      </c>
      <c r="E33" s="98"/>
      <c r="F33" s="159">
        <v>12.4</v>
      </c>
      <c r="G33" s="159">
        <v>13.4</v>
      </c>
      <c r="H33" s="159">
        <v>12.9</v>
      </c>
      <c r="I33" s="98"/>
      <c r="J33" s="159">
        <v>23.4</v>
      </c>
      <c r="K33" s="159">
        <v>38.2</v>
      </c>
      <c r="L33" s="159">
        <v>24</v>
      </c>
      <c r="M33" s="7">
        <v>23.4</v>
      </c>
    </row>
    <row r="34" spans="1:13" ht="12.75">
      <c r="A34" s="3" t="s">
        <v>157</v>
      </c>
      <c r="B34" s="159">
        <v>15.5</v>
      </c>
      <c r="C34" s="98"/>
      <c r="D34" s="159">
        <v>2.4</v>
      </c>
      <c r="E34" s="98"/>
      <c r="F34" s="159">
        <v>4.3</v>
      </c>
      <c r="G34" s="159">
        <v>8.8</v>
      </c>
      <c r="H34" s="159">
        <v>8.3</v>
      </c>
      <c r="I34" s="98"/>
      <c r="J34" s="159">
        <v>7.9</v>
      </c>
      <c r="K34" s="159">
        <v>16.4</v>
      </c>
      <c r="L34" s="159">
        <v>11.3</v>
      </c>
      <c r="M34" s="7">
        <v>8.3</v>
      </c>
    </row>
    <row r="35" spans="1:13" ht="12.75">
      <c r="A35" s="3" t="s">
        <v>158</v>
      </c>
      <c r="B35" s="159">
        <v>12.9</v>
      </c>
      <c r="C35" s="98"/>
      <c r="D35" s="159">
        <v>1.5</v>
      </c>
      <c r="E35" s="98"/>
      <c r="F35" s="159">
        <v>2.9</v>
      </c>
      <c r="G35" s="159">
        <v>6.7</v>
      </c>
      <c r="H35" s="159">
        <v>6.4</v>
      </c>
      <c r="I35" s="98"/>
      <c r="J35" s="159">
        <v>5.1</v>
      </c>
      <c r="K35" s="159">
        <v>20</v>
      </c>
      <c r="L35" s="159">
        <v>7.8</v>
      </c>
      <c r="M35" s="7">
        <v>5.5</v>
      </c>
    </row>
    <row r="36" spans="1:13" ht="12.75">
      <c r="A36" s="3" t="s">
        <v>159</v>
      </c>
      <c r="B36" s="159">
        <v>8.5</v>
      </c>
      <c r="C36" s="98"/>
      <c r="D36" s="159">
        <v>0.9</v>
      </c>
      <c r="E36" s="98"/>
      <c r="F36" s="159">
        <v>2.5</v>
      </c>
      <c r="G36" s="159">
        <v>4.8</v>
      </c>
      <c r="H36" s="159">
        <v>4.5</v>
      </c>
      <c r="I36" s="98"/>
      <c r="J36" s="159">
        <v>3.2</v>
      </c>
      <c r="K36" s="159">
        <v>14.5</v>
      </c>
      <c r="L36" s="159">
        <v>5.3</v>
      </c>
      <c r="M36" s="7">
        <v>3.5</v>
      </c>
    </row>
    <row r="37" spans="1:13" ht="12.75">
      <c r="A37" s="3" t="s">
        <v>160</v>
      </c>
      <c r="B37" s="159">
        <v>4.6</v>
      </c>
      <c r="C37" s="98"/>
      <c r="D37" s="159">
        <v>0.3</v>
      </c>
      <c r="E37" s="98"/>
      <c r="F37" s="159">
        <v>1.6</v>
      </c>
      <c r="G37" s="159">
        <v>2.7</v>
      </c>
      <c r="H37" s="159">
        <v>2.5</v>
      </c>
      <c r="I37" s="98"/>
      <c r="J37" s="159">
        <v>1.3</v>
      </c>
      <c r="K37" s="159">
        <v>5.5</v>
      </c>
      <c r="L37" s="159">
        <v>2.7</v>
      </c>
      <c r="M37" s="7">
        <v>1.4</v>
      </c>
    </row>
    <row r="38" spans="1:13" ht="12.75">
      <c r="A38" s="3" t="s">
        <v>161</v>
      </c>
      <c r="B38" s="159">
        <v>2</v>
      </c>
      <c r="C38" s="98"/>
      <c r="D38" s="159">
        <v>0.2</v>
      </c>
      <c r="E38" s="98"/>
      <c r="F38" s="159">
        <v>1.1</v>
      </c>
      <c r="G38" s="159">
        <v>1</v>
      </c>
      <c r="H38" s="159">
        <v>1.1</v>
      </c>
      <c r="I38" s="98"/>
      <c r="J38" s="159">
        <v>0.3</v>
      </c>
      <c r="K38" s="159">
        <v>1.8</v>
      </c>
      <c r="L38" s="159">
        <v>0.9</v>
      </c>
      <c r="M38" s="7">
        <v>0.4</v>
      </c>
    </row>
    <row r="39" spans="1:13" ht="12.75">
      <c r="A39" s="3" t="s">
        <v>154</v>
      </c>
      <c r="B39" s="160" t="s">
        <v>42</v>
      </c>
      <c r="C39" s="107"/>
      <c r="D39" s="160" t="s">
        <v>42</v>
      </c>
      <c r="E39" s="107"/>
      <c r="F39" s="160" t="s">
        <v>42</v>
      </c>
      <c r="G39" s="160" t="s">
        <v>42</v>
      </c>
      <c r="H39" s="160" t="s">
        <v>42</v>
      </c>
      <c r="I39" s="107"/>
      <c r="J39" s="159">
        <v>0</v>
      </c>
      <c r="K39" s="160" t="s">
        <v>42</v>
      </c>
      <c r="L39" s="160">
        <v>0</v>
      </c>
      <c r="M39" s="7">
        <v>0</v>
      </c>
    </row>
    <row r="40" spans="1:13" ht="16.5" customHeight="1">
      <c r="A40" s="3" t="s">
        <v>33</v>
      </c>
      <c r="B40" s="19">
        <v>10162</v>
      </c>
      <c r="C40" s="94"/>
      <c r="D40" s="63">
        <v>8935</v>
      </c>
      <c r="E40" s="94"/>
      <c r="F40" s="63">
        <v>10015</v>
      </c>
      <c r="G40" s="63">
        <v>36423</v>
      </c>
      <c r="H40" s="63">
        <v>65535</v>
      </c>
      <c r="I40" s="94"/>
      <c r="J40" s="63">
        <v>233387</v>
      </c>
      <c r="K40" s="63">
        <v>55</v>
      </c>
      <c r="L40" s="63">
        <v>31698</v>
      </c>
      <c r="M40" s="63">
        <v>265140</v>
      </c>
    </row>
    <row r="41" spans="1:13" ht="24" customHeight="1">
      <c r="A41" s="229"/>
      <c r="B41" s="230"/>
      <c r="C41" s="19"/>
      <c r="D41" s="19"/>
      <c r="E41" s="19"/>
      <c r="F41" s="19"/>
      <c r="G41" s="19"/>
      <c r="H41" s="19"/>
      <c r="I41" s="19"/>
      <c r="J41" s="19"/>
      <c r="K41" s="19"/>
      <c r="L41" s="19"/>
      <c r="M41" s="19"/>
    </row>
    <row r="42" spans="1:13" ht="45" customHeight="1">
      <c r="A42" s="231" t="s">
        <v>153</v>
      </c>
      <c r="B42" s="232"/>
      <c r="C42" s="218"/>
      <c r="D42" s="218"/>
      <c r="E42" s="218"/>
      <c r="F42" s="218"/>
      <c r="G42" s="218"/>
      <c r="H42" s="218"/>
      <c r="I42" s="218"/>
      <c r="J42" s="218"/>
      <c r="K42" s="218"/>
      <c r="L42" s="218"/>
      <c r="M42" s="218"/>
    </row>
    <row r="43" spans="1:13" ht="12.75" customHeight="1">
      <c r="A43" s="16"/>
      <c r="B43" s="16"/>
      <c r="C43" s="16"/>
      <c r="D43" s="16"/>
      <c r="E43" s="16"/>
      <c r="F43" s="16"/>
      <c r="G43" s="16"/>
      <c r="H43" s="16"/>
      <c r="I43" s="16"/>
      <c r="J43" s="16"/>
      <c r="K43" s="16"/>
      <c r="L43" s="16"/>
      <c r="M43" s="16"/>
    </row>
    <row r="44" spans="1:13" ht="12.75" hidden="1">
      <c r="A44" s="16"/>
      <c r="B44" s="16"/>
      <c r="C44" s="16"/>
      <c r="D44" s="16"/>
      <c r="E44" s="16"/>
      <c r="F44" s="16"/>
      <c r="G44" s="16"/>
      <c r="H44" s="16"/>
      <c r="I44" s="16"/>
      <c r="J44" s="16"/>
      <c r="K44" s="16"/>
      <c r="L44" s="16"/>
      <c r="M44" s="16"/>
    </row>
    <row r="45" ht="12.75">
      <c r="A45" s="28"/>
    </row>
    <row r="50" spans="1:13" ht="12.75">
      <c r="A50" s="60"/>
      <c r="B50" s="17"/>
      <c r="C50" s="17"/>
      <c r="D50" s="17"/>
      <c r="E50" s="17"/>
      <c r="F50" s="17"/>
      <c r="G50" s="17"/>
      <c r="H50" s="17"/>
      <c r="I50" s="17"/>
      <c r="J50" s="17"/>
      <c r="K50" s="17"/>
      <c r="L50" s="17"/>
      <c r="M50" s="17"/>
    </row>
    <row r="51" spans="1:13" ht="12.75">
      <c r="A51" s="17"/>
      <c r="B51" s="17"/>
      <c r="C51" s="17"/>
      <c r="D51" s="17"/>
      <c r="E51" s="17"/>
      <c r="F51" s="17"/>
      <c r="G51" s="17"/>
      <c r="H51" s="17"/>
      <c r="I51" s="17"/>
      <c r="J51" s="17"/>
      <c r="K51" s="17"/>
      <c r="L51" s="17"/>
      <c r="M51" s="17"/>
    </row>
    <row r="52" spans="1:13" ht="12.75">
      <c r="A52" s="17"/>
      <c r="B52" s="17"/>
      <c r="C52" s="17"/>
      <c r="D52" s="17"/>
      <c r="E52" s="17"/>
      <c r="F52" s="17"/>
      <c r="G52" s="17"/>
      <c r="H52" s="17"/>
      <c r="I52" s="17"/>
      <c r="J52" s="17"/>
      <c r="K52" s="17"/>
      <c r="L52" s="17"/>
      <c r="M52" s="17"/>
    </row>
  </sheetData>
  <sheetProtection/>
  <mergeCells count="6">
    <mergeCell ref="A42:M42"/>
    <mergeCell ref="A1:M1"/>
    <mergeCell ref="A3:M3"/>
    <mergeCell ref="D4:H4"/>
    <mergeCell ref="J4:M4"/>
    <mergeCell ref="A41:B4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2012-06-11T13:33:50Z</cp:lastPrinted>
  <dcterms:created xsi:type="dcterms:W3CDTF">2001-11-07T08:40:28Z</dcterms:created>
  <dcterms:modified xsi:type="dcterms:W3CDTF">2012-06-11T13:33:55Z</dcterms:modified>
  <cp:category/>
  <cp:version/>
  <cp:contentType/>
  <cp:contentStatus/>
</cp:coreProperties>
</file>